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30" yWindow="255" windowWidth="17985" windowHeight="11760" tabRatio="756"/>
  </bookViews>
  <sheets>
    <sheet name="Athletes" sheetId="1" r:id="rId1"/>
    <sheet name="Track" sheetId="54" r:id="rId2"/>
    <sheet name="Field (Distance)" sheetId="91" r:id="rId3"/>
    <sheet name="Field (Height)" sheetId="93" r:id="rId4"/>
  </sheets>
  <definedNames>
    <definedName name="Athletes">Athletes!$A$1:$G$177</definedName>
    <definedName name="_xlnm.Print_Area" localSheetId="0">Athletes!$A:$G</definedName>
    <definedName name="_xlnm.Print_Area" localSheetId="2">'Field (Distance)'!$B:$G</definedName>
    <definedName name="_xlnm.Print_Area" localSheetId="3">'Field (Height)'!$B:$G</definedName>
    <definedName name="_xlnm.Print_Titles" localSheetId="0">Athletes!$1:$1</definedName>
  </definedNames>
  <calcPr calcId="125725" fullCalcOnLoad="1"/>
</workbook>
</file>

<file path=xl/calcChain.xml><?xml version="1.0" encoding="utf-8"?>
<calcChain xmlns="http://schemas.openxmlformats.org/spreadsheetml/2006/main">
  <c r="F259" i="54"/>
  <c r="E259"/>
  <c r="D259"/>
  <c r="F258"/>
  <c r="E258"/>
  <c r="D258"/>
  <c r="F257"/>
  <c r="E257"/>
  <c r="D257"/>
  <c r="F256"/>
  <c r="E256"/>
  <c r="D256"/>
  <c r="F255"/>
  <c r="E255"/>
  <c r="D255"/>
  <c r="F254"/>
  <c r="E254"/>
  <c r="D254"/>
  <c r="F253"/>
  <c r="E253"/>
  <c r="D253"/>
  <c r="F252"/>
  <c r="E252"/>
  <c r="D252"/>
  <c r="F251"/>
  <c r="E251"/>
  <c r="D251"/>
  <c r="F250"/>
  <c r="E250"/>
  <c r="D250"/>
  <c r="F249"/>
  <c r="E249"/>
  <c r="D249"/>
  <c r="F248"/>
  <c r="E248"/>
  <c r="D248"/>
  <c r="F247"/>
  <c r="E247"/>
  <c r="D247"/>
  <c r="F246"/>
  <c r="E246"/>
  <c r="D246"/>
  <c r="F245"/>
  <c r="E245"/>
  <c r="D245"/>
  <c r="F244"/>
  <c r="E244"/>
  <c r="D244"/>
  <c r="F243"/>
  <c r="E243"/>
  <c r="D243"/>
  <c r="F242"/>
  <c r="E242"/>
  <c r="D242"/>
  <c r="F241"/>
  <c r="E241"/>
  <c r="D241"/>
  <c r="F240"/>
  <c r="E240"/>
  <c r="D240"/>
  <c r="F239"/>
  <c r="E239"/>
  <c r="D239"/>
  <c r="F238"/>
  <c r="E238"/>
  <c r="D238"/>
  <c r="F237"/>
  <c r="E237"/>
  <c r="D237"/>
  <c r="F236"/>
  <c r="E236"/>
  <c r="D236"/>
  <c r="F235"/>
  <c r="E235"/>
  <c r="D235"/>
  <c r="F234"/>
  <c r="E234"/>
  <c r="D234"/>
  <c r="F233"/>
  <c r="E233"/>
  <c r="D233"/>
  <c r="F232"/>
  <c r="E232"/>
  <c r="D232"/>
  <c r="F231"/>
  <c r="E231"/>
  <c r="D231"/>
  <c r="F230"/>
  <c r="E230"/>
  <c r="D230"/>
  <c r="F229"/>
  <c r="E229"/>
  <c r="D229"/>
  <c r="F228"/>
  <c r="E228"/>
  <c r="D228"/>
  <c r="F227"/>
  <c r="E227"/>
  <c r="D227"/>
  <c r="F226"/>
  <c r="E226"/>
  <c r="D226"/>
  <c r="F225"/>
  <c r="E225"/>
  <c r="D225"/>
  <c r="F224"/>
  <c r="E224"/>
  <c r="D224"/>
  <c r="F223"/>
  <c r="E223"/>
  <c r="D223"/>
  <c r="F222"/>
  <c r="E222"/>
  <c r="D222"/>
  <c r="F221"/>
  <c r="E221"/>
  <c r="D221"/>
  <c r="F220"/>
  <c r="E220"/>
  <c r="D220"/>
  <c r="F219"/>
  <c r="E219"/>
  <c r="D219"/>
  <c r="F218"/>
  <c r="E218"/>
  <c r="D218"/>
  <c r="F217"/>
  <c r="E217"/>
  <c r="D217"/>
  <c r="F216"/>
  <c r="E216"/>
  <c r="D216"/>
  <c r="F215"/>
  <c r="E215"/>
  <c r="D215"/>
  <c r="F214"/>
  <c r="E214"/>
  <c r="D214"/>
  <c r="F213"/>
  <c r="E213"/>
  <c r="D213"/>
  <c r="F212"/>
  <c r="E212"/>
  <c r="D212"/>
  <c r="F211"/>
  <c r="E211"/>
  <c r="D211"/>
  <c r="D210"/>
  <c r="B210"/>
  <c r="B211"/>
  <c r="B212"/>
  <c r="B213"/>
  <c r="B214"/>
  <c r="B215"/>
  <c r="B216"/>
  <c r="B217"/>
  <c r="B218"/>
  <c r="B219"/>
  <c r="B220"/>
  <c r="B221"/>
  <c r="B222"/>
  <c r="B223"/>
  <c r="B224"/>
  <c r="B225"/>
  <c r="B226"/>
  <c r="B227"/>
  <c r="B228"/>
  <c r="B229"/>
  <c r="B230"/>
  <c r="B231"/>
  <c r="B232"/>
  <c r="B233"/>
  <c r="B234"/>
  <c r="B235"/>
  <c r="B236"/>
  <c r="B237"/>
  <c r="B238"/>
  <c r="B239"/>
  <c r="B240"/>
  <c r="B241"/>
  <c r="B242"/>
  <c r="B243"/>
  <c r="B244"/>
  <c r="B245"/>
  <c r="B246"/>
  <c r="B247"/>
  <c r="B248"/>
  <c r="B249"/>
  <c r="B250"/>
  <c r="B251"/>
  <c r="B252"/>
  <c r="B253"/>
  <c r="B254"/>
  <c r="B255"/>
  <c r="B256"/>
  <c r="B257"/>
  <c r="B258"/>
  <c r="B259"/>
  <c r="E202"/>
  <c r="D202"/>
  <c r="E201"/>
  <c r="D201"/>
  <c r="E200"/>
  <c r="D200"/>
  <c r="D199"/>
  <c r="D198"/>
  <c r="B198"/>
  <c r="B199"/>
  <c r="B200"/>
  <c r="B201"/>
  <c r="B202"/>
  <c r="E190"/>
  <c r="D190"/>
  <c r="B190"/>
  <c r="D182"/>
  <c r="B182"/>
  <c r="B173"/>
  <c r="B174"/>
  <c r="E174"/>
  <c r="D174"/>
  <c r="D173"/>
  <c r="D172"/>
  <c r="B172"/>
  <c r="B164"/>
  <c r="E164"/>
  <c r="D164"/>
  <c r="E163"/>
  <c r="D163"/>
  <c r="B163"/>
  <c r="E155"/>
  <c r="D155"/>
  <c r="E154"/>
  <c r="D154"/>
  <c r="E153"/>
  <c r="D153"/>
  <c r="E152"/>
  <c r="D152"/>
  <c r="B152"/>
  <c r="B153"/>
  <c r="B154"/>
  <c r="B155"/>
  <c r="R326" i="91"/>
  <c r="S326"/>
  <c r="T326"/>
  <c r="U326"/>
  <c r="M326"/>
  <c r="C326"/>
  <c r="A277"/>
  <c r="A326"/>
  <c r="R325"/>
  <c r="S325"/>
  <c r="T325"/>
  <c r="U325"/>
  <c r="M325"/>
  <c r="G325"/>
  <c r="C325"/>
  <c r="F325"/>
  <c r="A325"/>
  <c r="R324"/>
  <c r="S324"/>
  <c r="T324"/>
  <c r="U324"/>
  <c r="M324"/>
  <c r="C324"/>
  <c r="A324"/>
  <c r="R323"/>
  <c r="U323"/>
  <c r="S323"/>
  <c r="T323"/>
  <c r="M323"/>
  <c r="C323"/>
  <c r="A323"/>
  <c r="R322"/>
  <c r="U322"/>
  <c r="S322"/>
  <c r="T322"/>
  <c r="M322"/>
  <c r="C322"/>
  <c r="A322"/>
  <c r="R321"/>
  <c r="U321"/>
  <c r="S321"/>
  <c r="T321"/>
  <c r="M321"/>
  <c r="C321"/>
  <c r="A321"/>
  <c r="R320"/>
  <c r="U320"/>
  <c r="S320"/>
  <c r="T320"/>
  <c r="M320"/>
  <c r="C320"/>
  <c r="A320"/>
  <c r="R319"/>
  <c r="U319"/>
  <c r="S319"/>
  <c r="T319"/>
  <c r="M319"/>
  <c r="C319"/>
  <c r="A319"/>
  <c r="R318"/>
  <c r="U318"/>
  <c r="S318"/>
  <c r="T318"/>
  <c r="M318"/>
  <c r="C318"/>
  <c r="A318"/>
  <c r="R317"/>
  <c r="U317"/>
  <c r="S317"/>
  <c r="T317"/>
  <c r="M317"/>
  <c r="C317"/>
  <c r="A317"/>
  <c r="R316"/>
  <c r="U316"/>
  <c r="S316"/>
  <c r="T316"/>
  <c r="M316"/>
  <c r="C316"/>
  <c r="A316"/>
  <c r="R315"/>
  <c r="U315"/>
  <c r="S315"/>
  <c r="T315"/>
  <c r="M315"/>
  <c r="C315"/>
  <c r="A315"/>
  <c r="R314"/>
  <c r="U314"/>
  <c r="S314"/>
  <c r="T314"/>
  <c r="M314"/>
  <c r="C314"/>
  <c r="A314"/>
  <c r="R313"/>
  <c r="U313"/>
  <c r="S313"/>
  <c r="T313"/>
  <c r="M313"/>
  <c r="C313"/>
  <c r="A313"/>
  <c r="R312"/>
  <c r="U312"/>
  <c r="S312"/>
  <c r="T312"/>
  <c r="M312"/>
  <c r="C312"/>
  <c r="A312"/>
  <c r="R311"/>
  <c r="U311"/>
  <c r="S311"/>
  <c r="T311"/>
  <c r="M311"/>
  <c r="C311"/>
  <c r="A311"/>
  <c r="R310"/>
  <c r="U310"/>
  <c r="S310"/>
  <c r="T310"/>
  <c r="M310"/>
  <c r="C310"/>
  <c r="A310"/>
  <c r="R309"/>
  <c r="U309"/>
  <c r="S309"/>
  <c r="T309"/>
  <c r="M309"/>
  <c r="C309"/>
  <c r="A309"/>
  <c r="R308"/>
  <c r="U308"/>
  <c r="S308"/>
  <c r="T308"/>
  <c r="M308"/>
  <c r="C308"/>
  <c r="A308"/>
  <c r="R307"/>
  <c r="U307"/>
  <c r="S307"/>
  <c r="T307"/>
  <c r="M307"/>
  <c r="C307"/>
  <c r="A307"/>
  <c r="R306"/>
  <c r="U306"/>
  <c r="S306"/>
  <c r="T306"/>
  <c r="M306"/>
  <c r="C306"/>
  <c r="A306"/>
  <c r="R305"/>
  <c r="U305"/>
  <c r="S305"/>
  <c r="T305"/>
  <c r="M305"/>
  <c r="C305"/>
  <c r="A305"/>
  <c r="R304"/>
  <c r="U304"/>
  <c r="S304"/>
  <c r="T304"/>
  <c r="M304"/>
  <c r="C304"/>
  <c r="A304"/>
  <c r="R303"/>
  <c r="U303"/>
  <c r="S303"/>
  <c r="T303"/>
  <c r="M303"/>
  <c r="C303"/>
  <c r="A303"/>
  <c r="R302"/>
  <c r="S302"/>
  <c r="T302"/>
  <c r="M302"/>
  <c r="C302"/>
  <c r="A302"/>
  <c r="R301"/>
  <c r="S301"/>
  <c r="T301"/>
  <c r="M301"/>
  <c r="C301"/>
  <c r="E301"/>
  <c r="A301"/>
  <c r="R300"/>
  <c r="S300"/>
  <c r="T300"/>
  <c r="M300"/>
  <c r="C300"/>
  <c r="A300"/>
  <c r="R299"/>
  <c r="S299"/>
  <c r="T299"/>
  <c r="M299"/>
  <c r="C299"/>
  <c r="A299"/>
  <c r="R298"/>
  <c r="S298"/>
  <c r="T298"/>
  <c r="M298"/>
  <c r="C298"/>
  <c r="A298"/>
  <c r="R297"/>
  <c r="S297"/>
  <c r="T297"/>
  <c r="M297"/>
  <c r="C297"/>
  <c r="A297"/>
  <c r="R296"/>
  <c r="S296"/>
  <c r="T296"/>
  <c r="M296"/>
  <c r="C296"/>
  <c r="A296"/>
  <c r="R295"/>
  <c r="S295"/>
  <c r="T295"/>
  <c r="M295"/>
  <c r="C295"/>
  <c r="A295"/>
  <c r="R294"/>
  <c r="S294"/>
  <c r="T294"/>
  <c r="M294"/>
  <c r="G294"/>
  <c r="A294"/>
  <c r="R293"/>
  <c r="S293"/>
  <c r="T293"/>
  <c r="U293"/>
  <c r="M293"/>
  <c r="G293"/>
  <c r="A293"/>
  <c r="R292"/>
  <c r="S292"/>
  <c r="T292"/>
  <c r="U292"/>
  <c r="M292"/>
  <c r="G292"/>
  <c r="A292"/>
  <c r="R291"/>
  <c r="S291"/>
  <c r="T291"/>
  <c r="U291"/>
  <c r="M291"/>
  <c r="G291"/>
  <c r="A291"/>
  <c r="R290"/>
  <c r="S290"/>
  <c r="T290"/>
  <c r="U290"/>
  <c r="M290"/>
  <c r="G290"/>
  <c r="C290"/>
  <c r="F290"/>
  <c r="E290"/>
  <c r="A290"/>
  <c r="R289"/>
  <c r="S289"/>
  <c r="T289"/>
  <c r="U289"/>
  <c r="M289"/>
  <c r="G289"/>
  <c r="A289"/>
  <c r="R288"/>
  <c r="S288"/>
  <c r="T288"/>
  <c r="U288"/>
  <c r="M288"/>
  <c r="G288"/>
  <c r="A288"/>
  <c r="R287"/>
  <c r="S287"/>
  <c r="T287"/>
  <c r="U287"/>
  <c r="M287"/>
  <c r="G287"/>
  <c r="A287"/>
  <c r="R286"/>
  <c r="S286"/>
  <c r="T286"/>
  <c r="U286"/>
  <c r="M286"/>
  <c r="G286"/>
  <c r="A286"/>
  <c r="R285"/>
  <c r="S285"/>
  <c r="T285"/>
  <c r="U285"/>
  <c r="M285"/>
  <c r="G285"/>
  <c r="A285"/>
  <c r="R284"/>
  <c r="S284"/>
  <c r="T284"/>
  <c r="U284"/>
  <c r="M284"/>
  <c r="G284"/>
  <c r="A284"/>
  <c r="R283"/>
  <c r="S283"/>
  <c r="T283"/>
  <c r="U283"/>
  <c r="M283"/>
  <c r="G283"/>
  <c r="A283"/>
  <c r="R282"/>
  <c r="S282"/>
  <c r="T282"/>
  <c r="U282"/>
  <c r="M282"/>
  <c r="G282"/>
  <c r="C282"/>
  <c r="F282"/>
  <c r="E282"/>
  <c r="A282"/>
  <c r="R281"/>
  <c r="S281"/>
  <c r="T281"/>
  <c r="U281"/>
  <c r="M281"/>
  <c r="G281"/>
  <c r="A281"/>
  <c r="R280"/>
  <c r="S280"/>
  <c r="T280"/>
  <c r="U280"/>
  <c r="M280"/>
  <c r="G280"/>
  <c r="A280"/>
  <c r="R279"/>
  <c r="S279"/>
  <c r="T279"/>
  <c r="U279"/>
  <c r="M279"/>
  <c r="G279"/>
  <c r="A279"/>
  <c r="R278"/>
  <c r="S278"/>
  <c r="T278"/>
  <c r="U278"/>
  <c r="M278"/>
  <c r="G278"/>
  <c r="A278"/>
  <c r="R277"/>
  <c r="S277"/>
  <c r="T277"/>
  <c r="U277"/>
  <c r="B277"/>
  <c r="B278"/>
  <c r="B279"/>
  <c r="B280"/>
  <c r="B281"/>
  <c r="B282"/>
  <c r="B283"/>
  <c r="B284"/>
  <c r="B285"/>
  <c r="B286"/>
  <c r="B287"/>
  <c r="B288"/>
  <c r="B289"/>
  <c r="B290"/>
  <c r="B291"/>
  <c r="B292"/>
  <c r="B293"/>
  <c r="B294"/>
  <c r="A265"/>
  <c r="A266"/>
  <c r="A267"/>
  <c r="A268"/>
  <c r="R269"/>
  <c r="S269"/>
  <c r="T269"/>
  <c r="U269"/>
  <c r="A269"/>
  <c r="R268"/>
  <c r="S268"/>
  <c r="T268"/>
  <c r="U268"/>
  <c r="R267"/>
  <c r="U267"/>
  <c r="S267"/>
  <c r="T267"/>
  <c r="R266"/>
  <c r="S266"/>
  <c r="T266"/>
  <c r="U266"/>
  <c r="R265"/>
  <c r="U265"/>
  <c r="S265"/>
  <c r="T265"/>
  <c r="B265"/>
  <c r="B266"/>
  <c r="A256"/>
  <c r="A257"/>
  <c r="R257"/>
  <c r="S257"/>
  <c r="T257"/>
  <c r="U257"/>
  <c r="R256"/>
  <c r="U256"/>
  <c r="S256"/>
  <c r="T256"/>
  <c r="B256"/>
  <c r="A248"/>
  <c r="R248"/>
  <c r="S248"/>
  <c r="T248"/>
  <c r="U248"/>
  <c r="B248"/>
  <c r="A238"/>
  <c r="A239"/>
  <c r="R240"/>
  <c r="S240"/>
  <c r="T240"/>
  <c r="U240"/>
  <c r="A240"/>
  <c r="R239"/>
  <c r="S239"/>
  <c r="T239"/>
  <c r="U239"/>
  <c r="R238"/>
  <c r="U238"/>
  <c r="S238"/>
  <c r="T238"/>
  <c r="B238"/>
  <c r="B239"/>
  <c r="A229"/>
  <c r="R230"/>
  <c r="U230"/>
  <c r="S230"/>
  <c r="T230"/>
  <c r="A230"/>
  <c r="R229"/>
  <c r="U229"/>
  <c r="S229"/>
  <c r="T229"/>
  <c r="B229"/>
  <c r="A218"/>
  <c r="A219"/>
  <c r="A220"/>
  <c r="R221"/>
  <c r="U221"/>
  <c r="S221"/>
  <c r="T221"/>
  <c r="A221"/>
  <c r="R220"/>
  <c r="U220"/>
  <c r="S220"/>
  <c r="T220"/>
  <c r="R219"/>
  <c r="S219"/>
  <c r="T219"/>
  <c r="U219"/>
  <c r="R218"/>
  <c r="U218"/>
  <c r="S218"/>
  <c r="T218"/>
  <c r="B218"/>
  <c r="A210"/>
  <c r="R210"/>
  <c r="S210"/>
  <c r="T210"/>
  <c r="U210"/>
  <c r="B210"/>
  <c r="A198"/>
  <c r="A199"/>
  <c r="A200"/>
  <c r="A201"/>
  <c r="R202"/>
  <c r="S202"/>
  <c r="T202"/>
  <c r="U202"/>
  <c r="A202"/>
  <c r="R201"/>
  <c r="S201"/>
  <c r="T201"/>
  <c r="U201"/>
  <c r="R200"/>
  <c r="U200"/>
  <c r="S200"/>
  <c r="T200"/>
  <c r="R199"/>
  <c r="S199"/>
  <c r="T199"/>
  <c r="U199"/>
  <c r="R198"/>
  <c r="U198"/>
  <c r="S198"/>
  <c r="T198"/>
  <c r="B198"/>
  <c r="B199"/>
  <c r="A190"/>
  <c r="R190"/>
  <c r="S190"/>
  <c r="T190"/>
  <c r="U190"/>
  <c r="B190"/>
  <c r="A182"/>
  <c r="R182"/>
  <c r="U182"/>
  <c r="S182"/>
  <c r="T182"/>
  <c r="B182"/>
  <c r="B173"/>
  <c r="B174"/>
  <c r="A172"/>
  <c r="A173"/>
  <c r="R174"/>
  <c r="U174"/>
  <c r="S174"/>
  <c r="T174"/>
  <c r="A174"/>
  <c r="R173"/>
  <c r="U173"/>
  <c r="S173"/>
  <c r="T173"/>
  <c r="R172"/>
  <c r="S172"/>
  <c r="T172"/>
  <c r="U172"/>
  <c r="B172"/>
  <c r="A163"/>
  <c r="R164"/>
  <c r="S164"/>
  <c r="T164"/>
  <c r="U164"/>
  <c r="A164"/>
  <c r="R163"/>
  <c r="S163"/>
  <c r="T163"/>
  <c r="U163"/>
  <c r="B163"/>
  <c r="B164"/>
  <c r="A152"/>
  <c r="A153"/>
  <c r="A154"/>
  <c r="R155"/>
  <c r="S155"/>
  <c r="T155"/>
  <c r="U155"/>
  <c r="A155"/>
  <c r="R154"/>
  <c r="S154"/>
  <c r="T154"/>
  <c r="U154"/>
  <c r="R153"/>
  <c r="U153"/>
  <c r="S153"/>
  <c r="T153"/>
  <c r="R152"/>
  <c r="S152"/>
  <c r="T152"/>
  <c r="U152"/>
  <c r="B152"/>
  <c r="B153"/>
  <c r="R193" i="93"/>
  <c r="S193"/>
  <c r="T193"/>
  <c r="U193"/>
  <c r="M193"/>
  <c r="C193"/>
  <c r="A144"/>
  <c r="A193"/>
  <c r="R192"/>
  <c r="S192"/>
  <c r="T192"/>
  <c r="U192"/>
  <c r="M192"/>
  <c r="G192"/>
  <c r="A192"/>
  <c r="R191"/>
  <c r="S191"/>
  <c r="T191"/>
  <c r="U191"/>
  <c r="M191"/>
  <c r="G191"/>
  <c r="A191"/>
  <c r="R190"/>
  <c r="S190"/>
  <c r="T190"/>
  <c r="U190"/>
  <c r="M190"/>
  <c r="G190"/>
  <c r="A190"/>
  <c r="R189"/>
  <c r="S189"/>
  <c r="T189"/>
  <c r="U189"/>
  <c r="M189"/>
  <c r="G189"/>
  <c r="C189"/>
  <c r="A189"/>
  <c r="R188"/>
  <c r="S188"/>
  <c r="T188"/>
  <c r="U188"/>
  <c r="M188"/>
  <c r="G188"/>
  <c r="A188"/>
  <c r="R187"/>
  <c r="S187"/>
  <c r="T187"/>
  <c r="U187"/>
  <c r="M187"/>
  <c r="G187"/>
  <c r="A187"/>
  <c r="R186"/>
  <c r="S186"/>
  <c r="T186"/>
  <c r="U186"/>
  <c r="M186"/>
  <c r="G186"/>
  <c r="A186"/>
  <c r="R185"/>
  <c r="S185"/>
  <c r="T185"/>
  <c r="U185"/>
  <c r="M185"/>
  <c r="G185"/>
  <c r="C185"/>
  <c r="A185"/>
  <c r="R184"/>
  <c r="S184"/>
  <c r="T184"/>
  <c r="U184"/>
  <c r="M184"/>
  <c r="G184"/>
  <c r="A184"/>
  <c r="R183"/>
  <c r="S183"/>
  <c r="T183"/>
  <c r="U183"/>
  <c r="M183"/>
  <c r="G183"/>
  <c r="A183"/>
  <c r="R182"/>
  <c r="S182"/>
  <c r="T182"/>
  <c r="U182"/>
  <c r="M182"/>
  <c r="G182"/>
  <c r="A182"/>
  <c r="R181"/>
  <c r="S181"/>
  <c r="T181"/>
  <c r="U181"/>
  <c r="M181"/>
  <c r="G181"/>
  <c r="C181"/>
  <c r="A181"/>
  <c r="R180"/>
  <c r="S180"/>
  <c r="T180"/>
  <c r="U180"/>
  <c r="M180"/>
  <c r="G180"/>
  <c r="A180"/>
  <c r="R179"/>
  <c r="S179"/>
  <c r="T179"/>
  <c r="U179"/>
  <c r="M179"/>
  <c r="G179"/>
  <c r="A179"/>
  <c r="R178"/>
  <c r="S178"/>
  <c r="T178"/>
  <c r="U178"/>
  <c r="M178"/>
  <c r="G178"/>
  <c r="A178"/>
  <c r="R177"/>
  <c r="S177"/>
  <c r="T177"/>
  <c r="U177"/>
  <c r="M177"/>
  <c r="G177"/>
  <c r="C177"/>
  <c r="A177"/>
  <c r="R176"/>
  <c r="S176"/>
  <c r="T176"/>
  <c r="U176"/>
  <c r="M176"/>
  <c r="G176"/>
  <c r="A176"/>
  <c r="R175"/>
  <c r="S175"/>
  <c r="T175"/>
  <c r="U175"/>
  <c r="M175"/>
  <c r="G175"/>
  <c r="A175"/>
  <c r="R174"/>
  <c r="S174"/>
  <c r="T174"/>
  <c r="U174"/>
  <c r="M174"/>
  <c r="G174"/>
  <c r="C174"/>
  <c r="F174"/>
  <c r="A174"/>
  <c r="R173"/>
  <c r="S173"/>
  <c r="T173"/>
  <c r="U173"/>
  <c r="M173"/>
  <c r="G173"/>
  <c r="A173"/>
  <c r="R172"/>
  <c r="S172"/>
  <c r="T172"/>
  <c r="U172"/>
  <c r="M172"/>
  <c r="G172"/>
  <c r="C172"/>
  <c r="F172"/>
  <c r="A172"/>
  <c r="R171"/>
  <c r="S171"/>
  <c r="T171"/>
  <c r="U171"/>
  <c r="M171"/>
  <c r="G171"/>
  <c r="A171"/>
  <c r="R170"/>
  <c r="S170"/>
  <c r="T170"/>
  <c r="U170"/>
  <c r="M170"/>
  <c r="G170"/>
  <c r="C170"/>
  <c r="F170"/>
  <c r="A170"/>
  <c r="R169"/>
  <c r="S169"/>
  <c r="T169"/>
  <c r="U169"/>
  <c r="M169"/>
  <c r="G169"/>
  <c r="A169"/>
  <c r="R168"/>
  <c r="S168"/>
  <c r="T168"/>
  <c r="U168"/>
  <c r="M168"/>
  <c r="G168"/>
  <c r="C168"/>
  <c r="F168"/>
  <c r="A168"/>
  <c r="R167"/>
  <c r="S167"/>
  <c r="T167"/>
  <c r="U167"/>
  <c r="M167"/>
  <c r="G167"/>
  <c r="A167"/>
  <c r="R166"/>
  <c r="S166"/>
  <c r="T166"/>
  <c r="U166"/>
  <c r="M166"/>
  <c r="G166"/>
  <c r="C166"/>
  <c r="F166"/>
  <c r="A166"/>
  <c r="R165"/>
  <c r="S165"/>
  <c r="T165"/>
  <c r="U165"/>
  <c r="M165"/>
  <c r="G165"/>
  <c r="A165"/>
  <c r="R164"/>
  <c r="S164"/>
  <c r="T164"/>
  <c r="U164"/>
  <c r="M164"/>
  <c r="G164"/>
  <c r="C164"/>
  <c r="F164"/>
  <c r="A164"/>
  <c r="R163"/>
  <c r="S163"/>
  <c r="T163"/>
  <c r="U163"/>
  <c r="M163"/>
  <c r="G163"/>
  <c r="A163"/>
  <c r="R162"/>
  <c r="S162"/>
  <c r="T162"/>
  <c r="U162"/>
  <c r="M162"/>
  <c r="G162"/>
  <c r="C162"/>
  <c r="F162"/>
  <c r="A162"/>
  <c r="R161"/>
  <c r="S161"/>
  <c r="T161"/>
  <c r="U161"/>
  <c r="M161"/>
  <c r="G161"/>
  <c r="A161"/>
  <c r="R160"/>
  <c r="S160"/>
  <c r="T160"/>
  <c r="U160"/>
  <c r="M160"/>
  <c r="G160"/>
  <c r="C160"/>
  <c r="F160"/>
  <c r="A160"/>
  <c r="R159"/>
  <c r="S159"/>
  <c r="T159"/>
  <c r="U159"/>
  <c r="M159"/>
  <c r="G159"/>
  <c r="A159"/>
  <c r="R158"/>
  <c r="S158"/>
  <c r="T158"/>
  <c r="U158"/>
  <c r="M158"/>
  <c r="G158"/>
  <c r="C158"/>
  <c r="F158"/>
  <c r="A158"/>
  <c r="R157"/>
  <c r="S157"/>
  <c r="T157"/>
  <c r="U157"/>
  <c r="M157"/>
  <c r="G157"/>
  <c r="A157"/>
  <c r="R156"/>
  <c r="S156"/>
  <c r="T156"/>
  <c r="U156"/>
  <c r="M156"/>
  <c r="G156"/>
  <c r="C156"/>
  <c r="F156"/>
  <c r="A156"/>
  <c r="R155"/>
  <c r="S155"/>
  <c r="T155"/>
  <c r="U155"/>
  <c r="M155"/>
  <c r="G155"/>
  <c r="A155"/>
  <c r="R154"/>
  <c r="S154"/>
  <c r="T154"/>
  <c r="U154"/>
  <c r="M154"/>
  <c r="G154"/>
  <c r="C154"/>
  <c r="F154"/>
  <c r="A154"/>
  <c r="R153"/>
  <c r="S153"/>
  <c r="T153"/>
  <c r="U153"/>
  <c r="M153"/>
  <c r="G153"/>
  <c r="A153"/>
  <c r="R152"/>
  <c r="S152"/>
  <c r="T152"/>
  <c r="U152"/>
  <c r="M152"/>
  <c r="G152"/>
  <c r="C152"/>
  <c r="F152"/>
  <c r="A152"/>
  <c r="R151"/>
  <c r="S151"/>
  <c r="T151"/>
  <c r="U151"/>
  <c r="M151"/>
  <c r="G151"/>
  <c r="A151"/>
  <c r="R150"/>
  <c r="S150"/>
  <c r="T150"/>
  <c r="U150"/>
  <c r="M150"/>
  <c r="G150"/>
  <c r="C150"/>
  <c r="F150"/>
  <c r="A150"/>
  <c r="R149"/>
  <c r="S149"/>
  <c r="T149"/>
  <c r="U149"/>
  <c r="M149"/>
  <c r="G149"/>
  <c r="A149"/>
  <c r="R148"/>
  <c r="S148"/>
  <c r="T148"/>
  <c r="U148"/>
  <c r="M148"/>
  <c r="G148"/>
  <c r="C148"/>
  <c r="F148"/>
  <c r="A148"/>
  <c r="R147"/>
  <c r="S147"/>
  <c r="T147"/>
  <c r="U147"/>
  <c r="M147"/>
  <c r="G147"/>
  <c r="A147"/>
  <c r="R146"/>
  <c r="S146"/>
  <c r="T146"/>
  <c r="U146"/>
  <c r="M146"/>
  <c r="G146"/>
  <c r="C146"/>
  <c r="F146"/>
  <c r="A146"/>
  <c r="R145"/>
  <c r="S145"/>
  <c r="T145"/>
  <c r="U145"/>
  <c r="M145"/>
  <c r="G145"/>
  <c r="A145"/>
  <c r="R144"/>
  <c r="S144"/>
  <c r="T144"/>
  <c r="U144"/>
  <c r="B144"/>
  <c r="B145"/>
  <c r="B146"/>
  <c r="B147"/>
  <c r="B148"/>
  <c r="B149"/>
  <c r="B150"/>
  <c r="B151"/>
  <c r="B152"/>
  <c r="B153"/>
  <c r="B154"/>
  <c r="B155"/>
  <c r="B156"/>
  <c r="B157"/>
  <c r="B158"/>
  <c r="B159"/>
  <c r="B160"/>
  <c r="B161"/>
  <c r="B162"/>
  <c r="B163"/>
  <c r="B164"/>
  <c r="B165"/>
  <c r="B166"/>
  <c r="B167"/>
  <c r="B168"/>
  <c r="B169"/>
  <c r="B170"/>
  <c r="B171"/>
  <c r="B172"/>
  <c r="B173"/>
  <c r="B174"/>
  <c r="B175"/>
  <c r="B176"/>
  <c r="A133"/>
  <c r="A134"/>
  <c r="A135"/>
  <c r="R136"/>
  <c r="S136"/>
  <c r="T136"/>
  <c r="U136"/>
  <c r="A136"/>
  <c r="R135"/>
  <c r="S135"/>
  <c r="T135"/>
  <c r="U135"/>
  <c r="R134"/>
  <c r="U134"/>
  <c r="S134"/>
  <c r="T134"/>
  <c r="R133"/>
  <c r="S133"/>
  <c r="T133"/>
  <c r="U133"/>
  <c r="B133"/>
  <c r="B134"/>
  <c r="A124"/>
  <c r="A125"/>
  <c r="R125"/>
  <c r="U125"/>
  <c r="S125"/>
  <c r="T125"/>
  <c r="R124"/>
  <c r="S124"/>
  <c r="T124"/>
  <c r="U124"/>
  <c r="B124"/>
  <c r="B125"/>
  <c r="A116"/>
  <c r="R116"/>
  <c r="U116"/>
  <c r="S116"/>
  <c r="T116"/>
  <c r="B116"/>
  <c r="B107"/>
  <c r="B108"/>
  <c r="A106"/>
  <c r="A107"/>
  <c r="R108"/>
  <c r="U108"/>
  <c r="S108"/>
  <c r="T108"/>
  <c r="A108"/>
  <c r="R107"/>
  <c r="U107"/>
  <c r="S107"/>
  <c r="T107"/>
  <c r="R106"/>
  <c r="S106"/>
  <c r="T106"/>
  <c r="U106"/>
  <c r="B106"/>
  <c r="A97"/>
  <c r="A98"/>
  <c r="R98"/>
  <c r="U98"/>
  <c r="S98"/>
  <c r="T98"/>
  <c r="R97"/>
  <c r="S97"/>
  <c r="T97"/>
  <c r="U97"/>
  <c r="B97"/>
  <c r="B98"/>
  <c r="A86"/>
  <c r="A87"/>
  <c r="A88"/>
  <c r="R89"/>
  <c r="S89"/>
  <c r="T89"/>
  <c r="U89"/>
  <c r="A89"/>
  <c r="R88"/>
  <c r="S88"/>
  <c r="T88"/>
  <c r="U88"/>
  <c r="R87"/>
  <c r="U87"/>
  <c r="S87"/>
  <c r="T87"/>
  <c r="R86"/>
  <c r="S86"/>
  <c r="T86"/>
  <c r="U86"/>
  <c r="B86"/>
  <c r="B87"/>
  <c r="A78"/>
  <c r="R78"/>
  <c r="U78"/>
  <c r="S78"/>
  <c r="T78"/>
  <c r="B78"/>
  <c r="B67"/>
  <c r="B68"/>
  <c r="A66"/>
  <c r="A67"/>
  <c r="A68"/>
  <c r="A69"/>
  <c r="R70"/>
  <c r="U70"/>
  <c r="S70"/>
  <c r="T70"/>
  <c r="A70"/>
  <c r="R69"/>
  <c r="U69"/>
  <c r="S69"/>
  <c r="T69"/>
  <c r="R68"/>
  <c r="S68"/>
  <c r="T68"/>
  <c r="U68"/>
  <c r="R67"/>
  <c r="U67"/>
  <c r="S67"/>
  <c r="T67"/>
  <c r="R66"/>
  <c r="S66"/>
  <c r="T66"/>
  <c r="U66"/>
  <c r="B66"/>
  <c r="A58"/>
  <c r="R58"/>
  <c r="U58"/>
  <c r="S58"/>
  <c r="T58"/>
  <c r="B58"/>
  <c r="A50"/>
  <c r="R50"/>
  <c r="S50"/>
  <c r="T50"/>
  <c r="U50"/>
  <c r="B50"/>
  <c r="A40"/>
  <c r="A41"/>
  <c r="R42"/>
  <c r="S42"/>
  <c r="T42"/>
  <c r="U42"/>
  <c r="A42"/>
  <c r="R41"/>
  <c r="S41"/>
  <c r="T41"/>
  <c r="U41"/>
  <c r="R40"/>
  <c r="U40"/>
  <c r="S40"/>
  <c r="T40"/>
  <c r="B40"/>
  <c r="B41"/>
  <c r="A31"/>
  <c r="R32"/>
  <c r="U32"/>
  <c r="S32"/>
  <c r="T32"/>
  <c r="A32"/>
  <c r="R31"/>
  <c r="U31"/>
  <c r="S31"/>
  <c r="T31"/>
  <c r="B31"/>
  <c r="A144" i="91"/>
  <c r="R144"/>
  <c r="S144"/>
  <c r="T144"/>
  <c r="U144"/>
  <c r="B144"/>
  <c r="A132"/>
  <c r="A133"/>
  <c r="A134"/>
  <c r="A135"/>
  <c r="R136"/>
  <c r="S136"/>
  <c r="T136"/>
  <c r="U136"/>
  <c r="A136"/>
  <c r="R135"/>
  <c r="S135"/>
  <c r="T135"/>
  <c r="U135"/>
  <c r="R134"/>
  <c r="U134"/>
  <c r="S134"/>
  <c r="T134"/>
  <c r="R133"/>
  <c r="S133"/>
  <c r="T133"/>
  <c r="U133"/>
  <c r="R132"/>
  <c r="S132"/>
  <c r="T132"/>
  <c r="U132"/>
  <c r="B132"/>
  <c r="B133"/>
  <c r="A124"/>
  <c r="R124"/>
  <c r="S124"/>
  <c r="T124"/>
  <c r="U124"/>
  <c r="B124"/>
  <c r="A116"/>
  <c r="R116"/>
  <c r="S116"/>
  <c r="T116"/>
  <c r="B116"/>
  <c r="B107"/>
  <c r="A106"/>
  <c r="A107"/>
  <c r="R108"/>
  <c r="S108"/>
  <c r="T108"/>
  <c r="A108"/>
  <c r="R107"/>
  <c r="S107"/>
  <c r="T107"/>
  <c r="R106"/>
  <c r="S106"/>
  <c r="T106"/>
  <c r="U106"/>
  <c r="B106"/>
  <c r="A97"/>
  <c r="R98"/>
  <c r="S98"/>
  <c r="T98"/>
  <c r="U98"/>
  <c r="A98"/>
  <c r="R97"/>
  <c r="S97"/>
  <c r="T97"/>
  <c r="U97"/>
  <c r="B97"/>
  <c r="B98"/>
  <c r="A86"/>
  <c r="A87"/>
  <c r="A88"/>
  <c r="R89"/>
  <c r="S89"/>
  <c r="T89"/>
  <c r="U89"/>
  <c r="A89"/>
  <c r="R88"/>
  <c r="S88"/>
  <c r="T88"/>
  <c r="U88"/>
  <c r="R87"/>
  <c r="S87"/>
  <c r="T87"/>
  <c r="R86"/>
  <c r="S86"/>
  <c r="T86"/>
  <c r="U86"/>
  <c r="B86"/>
  <c r="B87"/>
  <c r="A78"/>
  <c r="R78"/>
  <c r="S78"/>
  <c r="T78"/>
  <c r="B78"/>
  <c r="B67"/>
  <c r="A66"/>
  <c r="A67"/>
  <c r="A68"/>
  <c r="A69"/>
  <c r="A70"/>
  <c r="R70"/>
  <c r="S70"/>
  <c r="T70"/>
  <c r="U70"/>
  <c r="R69"/>
  <c r="S69"/>
  <c r="T69"/>
  <c r="R68"/>
  <c r="S68"/>
  <c r="T68"/>
  <c r="U68"/>
  <c r="R67"/>
  <c r="S67"/>
  <c r="T67"/>
  <c r="R66"/>
  <c r="S66"/>
  <c r="T66"/>
  <c r="U66"/>
  <c r="B66"/>
  <c r="A58"/>
  <c r="R58"/>
  <c r="S58"/>
  <c r="T58"/>
  <c r="B58"/>
  <c r="A50"/>
  <c r="R50"/>
  <c r="S50"/>
  <c r="T50"/>
  <c r="U50"/>
  <c r="B50"/>
  <c r="A40"/>
  <c r="A41"/>
  <c r="R42"/>
  <c r="S42"/>
  <c r="T42"/>
  <c r="U42"/>
  <c r="A42"/>
  <c r="R41"/>
  <c r="S41"/>
  <c r="T41"/>
  <c r="U41"/>
  <c r="R40"/>
  <c r="S40"/>
  <c r="T40"/>
  <c r="B40"/>
  <c r="B32"/>
  <c r="A31"/>
  <c r="R32"/>
  <c r="S32"/>
  <c r="T32"/>
  <c r="A32"/>
  <c r="R31"/>
  <c r="S31"/>
  <c r="T31"/>
  <c r="B31"/>
  <c r="D144" i="54"/>
  <c r="B144"/>
  <c r="E136"/>
  <c r="D136"/>
  <c r="D135"/>
  <c r="D134"/>
  <c r="E133"/>
  <c r="D133"/>
  <c r="E132"/>
  <c r="D132"/>
  <c r="B132"/>
  <c r="B133"/>
  <c r="B134"/>
  <c r="B135"/>
  <c r="B136"/>
  <c r="E124"/>
  <c r="D124"/>
  <c r="B124"/>
  <c r="D116"/>
  <c r="B116"/>
  <c r="D108"/>
  <c r="E107"/>
  <c r="D107"/>
  <c r="D106"/>
  <c r="B106"/>
  <c r="B107"/>
  <c r="B108"/>
  <c r="B98"/>
  <c r="E98"/>
  <c r="D98"/>
  <c r="E97"/>
  <c r="D97"/>
  <c r="B97"/>
  <c r="E89"/>
  <c r="D89"/>
  <c r="E88"/>
  <c r="D88"/>
  <c r="E87"/>
  <c r="D87"/>
  <c r="E86"/>
  <c r="D86"/>
  <c r="B86"/>
  <c r="B87"/>
  <c r="B88"/>
  <c r="B89"/>
  <c r="D78"/>
  <c r="B78"/>
  <c r="E70"/>
  <c r="D70"/>
  <c r="D69"/>
  <c r="D68"/>
  <c r="E67"/>
  <c r="D67"/>
  <c r="E66"/>
  <c r="D66"/>
  <c r="B66"/>
  <c r="B67"/>
  <c r="B68"/>
  <c r="B69"/>
  <c r="B70"/>
  <c r="E58"/>
  <c r="D58"/>
  <c r="B58"/>
  <c r="D50"/>
  <c r="B50"/>
  <c r="B41"/>
  <c r="B42"/>
  <c r="D42"/>
  <c r="D41"/>
  <c r="E40"/>
  <c r="D40"/>
  <c r="B40"/>
  <c r="B32"/>
  <c r="E32"/>
  <c r="D32"/>
  <c r="E31"/>
  <c r="D31"/>
  <c r="B31"/>
  <c r="G4" i="1"/>
  <c r="F153" i="54"/>
  <c r="G5" i="1"/>
  <c r="F154" i="54"/>
  <c r="D6" i="1"/>
  <c r="G6"/>
  <c r="D503"/>
  <c r="C503"/>
  <c r="D502"/>
  <c r="C502"/>
  <c r="D501"/>
  <c r="C501"/>
  <c r="D500"/>
  <c r="C500"/>
  <c r="D499"/>
  <c r="C499"/>
  <c r="D498"/>
  <c r="C498"/>
  <c r="D497"/>
  <c r="C497"/>
  <c r="D496"/>
  <c r="C496"/>
  <c r="D495"/>
  <c r="C495"/>
  <c r="D494"/>
  <c r="C494"/>
  <c r="D493"/>
  <c r="C493"/>
  <c r="D492"/>
  <c r="C492"/>
  <c r="D491"/>
  <c r="C491"/>
  <c r="D490"/>
  <c r="C490"/>
  <c r="D489"/>
  <c r="C489"/>
  <c r="D488"/>
  <c r="C488"/>
  <c r="D487"/>
  <c r="C487"/>
  <c r="D486"/>
  <c r="C486"/>
  <c r="D485"/>
  <c r="C485"/>
  <c r="D484"/>
  <c r="C484"/>
  <c r="D483"/>
  <c r="C483"/>
  <c r="D482"/>
  <c r="C482"/>
  <c r="D481"/>
  <c r="C481"/>
  <c r="D480"/>
  <c r="C480"/>
  <c r="D479"/>
  <c r="C479"/>
  <c r="D478"/>
  <c r="C478"/>
  <c r="D477"/>
  <c r="C477"/>
  <c r="D476"/>
  <c r="C476"/>
  <c r="D475"/>
  <c r="C475"/>
  <c r="D474"/>
  <c r="C474"/>
  <c r="D473"/>
  <c r="C473"/>
  <c r="D472"/>
  <c r="C472"/>
  <c r="D471"/>
  <c r="C471"/>
  <c r="D470"/>
  <c r="C470"/>
  <c r="D469"/>
  <c r="C469"/>
  <c r="D468"/>
  <c r="C468"/>
  <c r="D467"/>
  <c r="C467"/>
  <c r="D466"/>
  <c r="C466"/>
  <c r="D465"/>
  <c r="C465"/>
  <c r="D464"/>
  <c r="C464"/>
  <c r="D463"/>
  <c r="C463"/>
  <c r="D462"/>
  <c r="C462"/>
  <c r="D461"/>
  <c r="C461"/>
  <c r="D460"/>
  <c r="C460"/>
  <c r="D459"/>
  <c r="C459"/>
  <c r="D458"/>
  <c r="C458"/>
  <c r="D457"/>
  <c r="C457"/>
  <c r="D456"/>
  <c r="C456"/>
  <c r="D455"/>
  <c r="C455"/>
  <c r="D454"/>
  <c r="C454"/>
  <c r="D453"/>
  <c r="C453"/>
  <c r="D452"/>
  <c r="C452"/>
  <c r="D451"/>
  <c r="C451"/>
  <c r="D450"/>
  <c r="C450"/>
  <c r="D449"/>
  <c r="C449"/>
  <c r="D448"/>
  <c r="C448"/>
  <c r="D447"/>
  <c r="C447"/>
  <c r="D446"/>
  <c r="C446"/>
  <c r="D445"/>
  <c r="C445"/>
  <c r="D444"/>
  <c r="C444"/>
  <c r="D443"/>
  <c r="C443"/>
  <c r="D442"/>
  <c r="C442"/>
  <c r="D441"/>
  <c r="C441"/>
  <c r="D440"/>
  <c r="C440"/>
  <c r="D439"/>
  <c r="C439"/>
  <c r="D438"/>
  <c r="C438"/>
  <c r="D437"/>
  <c r="C437"/>
  <c r="D436"/>
  <c r="C436"/>
  <c r="D435"/>
  <c r="C435"/>
  <c r="D434"/>
  <c r="C434"/>
  <c r="D433"/>
  <c r="C433"/>
  <c r="D432"/>
  <c r="C432"/>
  <c r="D431"/>
  <c r="C431"/>
  <c r="D430"/>
  <c r="C430"/>
  <c r="D429"/>
  <c r="C429"/>
  <c r="D428"/>
  <c r="C428"/>
  <c r="D427"/>
  <c r="C427"/>
  <c r="D426"/>
  <c r="C426"/>
  <c r="D425"/>
  <c r="C425"/>
  <c r="D424"/>
  <c r="C424"/>
  <c r="D423"/>
  <c r="C423"/>
  <c r="D422"/>
  <c r="C422"/>
  <c r="D421"/>
  <c r="C421"/>
  <c r="D420"/>
  <c r="C420"/>
  <c r="D419"/>
  <c r="C419"/>
  <c r="D418"/>
  <c r="C418"/>
  <c r="D417"/>
  <c r="C417"/>
  <c r="D416"/>
  <c r="C416"/>
  <c r="D415"/>
  <c r="C415"/>
  <c r="D414"/>
  <c r="C414"/>
  <c r="D413"/>
  <c r="C413"/>
  <c r="D412"/>
  <c r="C412"/>
  <c r="D411"/>
  <c r="C411"/>
  <c r="D410"/>
  <c r="C410"/>
  <c r="D409"/>
  <c r="C409"/>
  <c r="D408"/>
  <c r="C408"/>
  <c r="D407"/>
  <c r="C407"/>
  <c r="D406"/>
  <c r="C406"/>
  <c r="D405"/>
  <c r="C405"/>
  <c r="D404"/>
  <c r="C404"/>
  <c r="D403"/>
  <c r="C403"/>
  <c r="D402"/>
  <c r="C402"/>
  <c r="D401"/>
  <c r="C401"/>
  <c r="D400"/>
  <c r="C400"/>
  <c r="D399"/>
  <c r="C399"/>
  <c r="D398"/>
  <c r="C398"/>
  <c r="D397"/>
  <c r="C397"/>
  <c r="D396"/>
  <c r="C396"/>
  <c r="D395"/>
  <c r="C395"/>
  <c r="D394"/>
  <c r="C394"/>
  <c r="D393"/>
  <c r="C393"/>
  <c r="D392"/>
  <c r="C392"/>
  <c r="D391"/>
  <c r="C391"/>
  <c r="D390"/>
  <c r="C390"/>
  <c r="D389"/>
  <c r="C389"/>
  <c r="D388"/>
  <c r="C388"/>
  <c r="D387"/>
  <c r="C387"/>
  <c r="D386"/>
  <c r="C386"/>
  <c r="D385"/>
  <c r="C385"/>
  <c r="D384"/>
  <c r="C384"/>
  <c r="D383"/>
  <c r="C383"/>
  <c r="D382"/>
  <c r="C382"/>
  <c r="D381"/>
  <c r="C381"/>
  <c r="D380"/>
  <c r="C380"/>
  <c r="D379"/>
  <c r="C379"/>
  <c r="D378"/>
  <c r="C378"/>
  <c r="D377"/>
  <c r="C377"/>
  <c r="D376"/>
  <c r="C376"/>
  <c r="D375"/>
  <c r="C375"/>
  <c r="D374"/>
  <c r="C374"/>
  <c r="D373"/>
  <c r="C373"/>
  <c r="D372"/>
  <c r="C372"/>
  <c r="D371"/>
  <c r="C371"/>
  <c r="D370"/>
  <c r="C370"/>
  <c r="D369"/>
  <c r="C369"/>
  <c r="D368"/>
  <c r="C368"/>
  <c r="D367"/>
  <c r="C367"/>
  <c r="D366"/>
  <c r="C366"/>
  <c r="D365"/>
  <c r="C365"/>
  <c r="D364"/>
  <c r="C364"/>
  <c r="D363"/>
  <c r="C363"/>
  <c r="D362"/>
  <c r="C362"/>
  <c r="D361"/>
  <c r="C361"/>
  <c r="D360"/>
  <c r="C360"/>
  <c r="D359"/>
  <c r="C359"/>
  <c r="D358"/>
  <c r="C358"/>
  <c r="D357"/>
  <c r="C357"/>
  <c r="D356"/>
  <c r="C356"/>
  <c r="D355"/>
  <c r="C355"/>
  <c r="D354"/>
  <c r="C354"/>
  <c r="D353"/>
  <c r="C353"/>
  <c r="D352"/>
  <c r="C352"/>
  <c r="D351"/>
  <c r="C351"/>
  <c r="D350"/>
  <c r="C350"/>
  <c r="D349"/>
  <c r="C349"/>
  <c r="D348"/>
  <c r="C348"/>
  <c r="D347"/>
  <c r="C347"/>
  <c r="D346"/>
  <c r="C346"/>
  <c r="D345"/>
  <c r="C345"/>
  <c r="D344"/>
  <c r="C344"/>
  <c r="D343"/>
  <c r="C343"/>
  <c r="D342"/>
  <c r="C342"/>
  <c r="D341"/>
  <c r="C341"/>
  <c r="D340"/>
  <c r="C340"/>
  <c r="D339"/>
  <c r="C339"/>
  <c r="D338"/>
  <c r="C338"/>
  <c r="D337"/>
  <c r="C337"/>
  <c r="D336"/>
  <c r="C336"/>
  <c r="D335"/>
  <c r="C335"/>
  <c r="D334"/>
  <c r="C334"/>
  <c r="D333"/>
  <c r="C333"/>
  <c r="D332"/>
  <c r="C332"/>
  <c r="D331"/>
  <c r="C331"/>
  <c r="D330"/>
  <c r="C330"/>
  <c r="D329"/>
  <c r="C329"/>
  <c r="D328"/>
  <c r="C328"/>
  <c r="D327"/>
  <c r="C327"/>
  <c r="D326"/>
  <c r="C326"/>
  <c r="D325"/>
  <c r="C325"/>
  <c r="D324"/>
  <c r="C324"/>
  <c r="D323"/>
  <c r="C323"/>
  <c r="D322"/>
  <c r="C322"/>
  <c r="D321"/>
  <c r="C321"/>
  <c r="D320"/>
  <c r="C320"/>
  <c r="D319"/>
  <c r="C319"/>
  <c r="D318"/>
  <c r="C318"/>
  <c r="D317"/>
  <c r="C317"/>
  <c r="D316"/>
  <c r="C316"/>
  <c r="D315"/>
  <c r="C315"/>
  <c r="D314"/>
  <c r="C314"/>
  <c r="D313"/>
  <c r="C313"/>
  <c r="D312"/>
  <c r="C312"/>
  <c r="D311"/>
  <c r="C311"/>
  <c r="D310"/>
  <c r="C310"/>
  <c r="D309"/>
  <c r="C309"/>
  <c r="D308"/>
  <c r="C308"/>
  <c r="D307"/>
  <c r="C307"/>
  <c r="D306"/>
  <c r="C306"/>
  <c r="D305"/>
  <c r="C305"/>
  <c r="D304"/>
  <c r="C304"/>
  <c r="D303"/>
  <c r="C303"/>
  <c r="D302"/>
  <c r="C302"/>
  <c r="D301"/>
  <c r="C301"/>
  <c r="D300"/>
  <c r="C300"/>
  <c r="D299"/>
  <c r="C299"/>
  <c r="D298"/>
  <c r="C298"/>
  <c r="D297"/>
  <c r="C297"/>
  <c r="D296"/>
  <c r="C296"/>
  <c r="D295"/>
  <c r="C295"/>
  <c r="D294"/>
  <c r="C294"/>
  <c r="D293"/>
  <c r="C293"/>
  <c r="D292"/>
  <c r="C292"/>
  <c r="D291"/>
  <c r="C291"/>
  <c r="D290"/>
  <c r="C290"/>
  <c r="D289"/>
  <c r="C289"/>
  <c r="D288"/>
  <c r="C288"/>
  <c r="D287"/>
  <c r="C287"/>
  <c r="D286"/>
  <c r="C286"/>
  <c r="D285"/>
  <c r="C285"/>
  <c r="D284"/>
  <c r="C284"/>
  <c r="D283"/>
  <c r="C283"/>
  <c r="D282"/>
  <c r="C282"/>
  <c r="D281"/>
  <c r="C281"/>
  <c r="D280"/>
  <c r="C280"/>
  <c r="D279"/>
  <c r="C279"/>
  <c r="D278"/>
  <c r="C278"/>
  <c r="D277"/>
  <c r="C277"/>
  <c r="D276"/>
  <c r="C276"/>
  <c r="D275"/>
  <c r="C275"/>
  <c r="D274"/>
  <c r="C274"/>
  <c r="D273"/>
  <c r="C273"/>
  <c r="D272"/>
  <c r="C272"/>
  <c r="D271"/>
  <c r="C271"/>
  <c r="D270"/>
  <c r="C270"/>
  <c r="D269"/>
  <c r="C269"/>
  <c r="D268"/>
  <c r="C268"/>
  <c r="D267"/>
  <c r="C267"/>
  <c r="D266"/>
  <c r="C266"/>
  <c r="D265"/>
  <c r="C265"/>
  <c r="D264"/>
  <c r="C264"/>
  <c r="D263"/>
  <c r="C263"/>
  <c r="D262"/>
  <c r="C262"/>
  <c r="D261"/>
  <c r="C261"/>
  <c r="D260"/>
  <c r="C260"/>
  <c r="D259"/>
  <c r="C259"/>
  <c r="D258"/>
  <c r="C258"/>
  <c r="D257"/>
  <c r="C257"/>
  <c r="D256"/>
  <c r="C256"/>
  <c r="D255"/>
  <c r="C255"/>
  <c r="D254"/>
  <c r="C254"/>
  <c r="D253"/>
  <c r="C253"/>
  <c r="D252"/>
  <c r="C252"/>
  <c r="D251"/>
  <c r="C251"/>
  <c r="D250"/>
  <c r="C250"/>
  <c r="D249"/>
  <c r="C249"/>
  <c r="D248"/>
  <c r="C248"/>
  <c r="D247"/>
  <c r="C247"/>
  <c r="D246"/>
  <c r="C246"/>
  <c r="D245"/>
  <c r="C245"/>
  <c r="D244"/>
  <c r="C244"/>
  <c r="D243"/>
  <c r="C243"/>
  <c r="D242"/>
  <c r="C242"/>
  <c r="D241"/>
  <c r="C241"/>
  <c r="D240"/>
  <c r="C240"/>
  <c r="D239"/>
  <c r="C239"/>
  <c r="D238"/>
  <c r="C238"/>
  <c r="D237"/>
  <c r="C237"/>
  <c r="D236"/>
  <c r="C236"/>
  <c r="D235"/>
  <c r="C235"/>
  <c r="D234"/>
  <c r="C234"/>
  <c r="D233"/>
  <c r="C233"/>
  <c r="D232"/>
  <c r="C232"/>
  <c r="D231"/>
  <c r="C231"/>
  <c r="D230"/>
  <c r="C230"/>
  <c r="D229"/>
  <c r="C229"/>
  <c r="D228"/>
  <c r="C228"/>
  <c r="D227"/>
  <c r="C227"/>
  <c r="D226"/>
  <c r="C226"/>
  <c r="D225"/>
  <c r="C225"/>
  <c r="D224"/>
  <c r="C224"/>
  <c r="D223"/>
  <c r="C223"/>
  <c r="D222"/>
  <c r="C222"/>
  <c r="D221"/>
  <c r="C221"/>
  <c r="D220"/>
  <c r="C220"/>
  <c r="D219"/>
  <c r="C219"/>
  <c r="D218"/>
  <c r="C218"/>
  <c r="D217"/>
  <c r="C217"/>
  <c r="D216"/>
  <c r="C216"/>
  <c r="D215"/>
  <c r="C215"/>
  <c r="D214"/>
  <c r="C214"/>
  <c r="D213"/>
  <c r="C213"/>
  <c r="D212"/>
  <c r="C212"/>
  <c r="D211"/>
  <c r="C211"/>
  <c r="D210"/>
  <c r="C210"/>
  <c r="D209"/>
  <c r="C209"/>
  <c r="D208"/>
  <c r="C208"/>
  <c r="D207"/>
  <c r="C207"/>
  <c r="D206"/>
  <c r="C206"/>
  <c r="D205"/>
  <c r="C205"/>
  <c r="D204"/>
  <c r="C204"/>
  <c r="D203"/>
  <c r="C203"/>
  <c r="D202"/>
  <c r="C202"/>
  <c r="D201"/>
  <c r="C201"/>
  <c r="D200"/>
  <c r="C200"/>
  <c r="D199"/>
  <c r="C199"/>
  <c r="D198"/>
  <c r="C198"/>
  <c r="D197"/>
  <c r="C197"/>
  <c r="D196"/>
  <c r="C196"/>
  <c r="D195"/>
  <c r="C195"/>
  <c r="D194"/>
  <c r="C194"/>
  <c r="D193"/>
  <c r="C193"/>
  <c r="D192"/>
  <c r="C192"/>
  <c r="D191"/>
  <c r="C191"/>
  <c r="D190"/>
  <c r="C190"/>
  <c r="D189"/>
  <c r="C189"/>
  <c r="D188"/>
  <c r="C188"/>
  <c r="D187"/>
  <c r="C187"/>
  <c r="D186"/>
  <c r="C186"/>
  <c r="D185"/>
  <c r="C185"/>
  <c r="D184"/>
  <c r="C184"/>
  <c r="D183"/>
  <c r="C183"/>
  <c r="D182"/>
  <c r="C182"/>
  <c r="D181"/>
  <c r="C181"/>
  <c r="D180"/>
  <c r="C180"/>
  <c r="D179"/>
  <c r="C179"/>
  <c r="D178"/>
  <c r="C178"/>
  <c r="D177"/>
  <c r="C177"/>
  <c r="D176"/>
  <c r="C176"/>
  <c r="D175"/>
  <c r="C175"/>
  <c r="D174"/>
  <c r="C174"/>
  <c r="D173"/>
  <c r="C173"/>
  <c r="D172"/>
  <c r="C172"/>
  <c r="D171"/>
  <c r="C171"/>
  <c r="D170"/>
  <c r="C170"/>
  <c r="D169"/>
  <c r="C169"/>
  <c r="D168"/>
  <c r="C168"/>
  <c r="D167"/>
  <c r="C167"/>
  <c r="D166"/>
  <c r="C166"/>
  <c r="D165"/>
  <c r="C165"/>
  <c r="D164"/>
  <c r="C164"/>
  <c r="D163"/>
  <c r="C163"/>
  <c r="D162"/>
  <c r="C162"/>
  <c r="D161"/>
  <c r="C161"/>
  <c r="D160"/>
  <c r="C160"/>
  <c r="D159"/>
  <c r="C159"/>
  <c r="D158"/>
  <c r="C158"/>
  <c r="D157"/>
  <c r="C157"/>
  <c r="D156"/>
  <c r="C156"/>
  <c r="D155"/>
  <c r="C155"/>
  <c r="D154"/>
  <c r="C154"/>
  <c r="D153"/>
  <c r="C153"/>
  <c r="D152"/>
  <c r="C152"/>
  <c r="D151"/>
  <c r="C151"/>
  <c r="D150"/>
  <c r="C150"/>
  <c r="D149"/>
  <c r="C149"/>
  <c r="D148"/>
  <c r="C148"/>
  <c r="D147"/>
  <c r="C147"/>
  <c r="D146"/>
  <c r="C146"/>
  <c r="D145"/>
  <c r="C145"/>
  <c r="D144"/>
  <c r="C144"/>
  <c r="D143"/>
  <c r="C143"/>
  <c r="D142"/>
  <c r="C142"/>
  <c r="D141"/>
  <c r="C141"/>
  <c r="D140"/>
  <c r="C140"/>
  <c r="D139"/>
  <c r="C139"/>
  <c r="D138"/>
  <c r="C138"/>
  <c r="D137"/>
  <c r="C137"/>
  <c r="D136"/>
  <c r="C136"/>
  <c r="D135"/>
  <c r="C135"/>
  <c r="D134"/>
  <c r="C134"/>
  <c r="D133"/>
  <c r="C133"/>
  <c r="D132"/>
  <c r="C132"/>
  <c r="D131"/>
  <c r="C131"/>
  <c r="D130"/>
  <c r="C130"/>
  <c r="D129"/>
  <c r="C129"/>
  <c r="D128"/>
  <c r="C128"/>
  <c r="D127"/>
  <c r="C127"/>
  <c r="D126"/>
  <c r="C126"/>
  <c r="D125"/>
  <c r="C125"/>
  <c r="D124"/>
  <c r="C124"/>
  <c r="D123"/>
  <c r="C123"/>
  <c r="D122"/>
  <c r="C122"/>
  <c r="D121"/>
  <c r="C121"/>
  <c r="D120"/>
  <c r="C120"/>
  <c r="D119"/>
  <c r="C119"/>
  <c r="D118"/>
  <c r="C118"/>
  <c r="D117"/>
  <c r="C117"/>
  <c r="D116"/>
  <c r="C116"/>
  <c r="D115"/>
  <c r="C115"/>
  <c r="D114"/>
  <c r="C114"/>
  <c r="D113"/>
  <c r="C113"/>
  <c r="D112"/>
  <c r="C112"/>
  <c r="D111"/>
  <c r="C111"/>
  <c r="D110"/>
  <c r="C110"/>
  <c r="D109"/>
  <c r="C109"/>
  <c r="D108"/>
  <c r="C108"/>
  <c r="D107"/>
  <c r="C107"/>
  <c r="D106"/>
  <c r="C106"/>
  <c r="D105"/>
  <c r="C105"/>
  <c r="D104"/>
  <c r="C104"/>
  <c r="D103"/>
  <c r="C103"/>
  <c r="D102"/>
  <c r="C102"/>
  <c r="D101"/>
  <c r="C101"/>
  <c r="D100"/>
  <c r="C100"/>
  <c r="D99"/>
  <c r="C99"/>
  <c r="D98"/>
  <c r="C98"/>
  <c r="D97"/>
  <c r="C97"/>
  <c r="D96"/>
  <c r="C96"/>
  <c r="D95"/>
  <c r="C95"/>
  <c r="D94"/>
  <c r="C94"/>
  <c r="D93"/>
  <c r="C93"/>
  <c r="D92"/>
  <c r="C92"/>
  <c r="D91"/>
  <c r="C91"/>
  <c r="D90"/>
  <c r="C90"/>
  <c r="D89"/>
  <c r="C89"/>
  <c r="D88"/>
  <c r="C88"/>
  <c r="D87"/>
  <c r="C87"/>
  <c r="D86"/>
  <c r="C86"/>
  <c r="D85"/>
  <c r="C85"/>
  <c r="D84"/>
  <c r="C84"/>
  <c r="D83"/>
  <c r="C83"/>
  <c r="D82"/>
  <c r="C82"/>
  <c r="D81"/>
  <c r="C81"/>
  <c r="D80"/>
  <c r="C80"/>
  <c r="D79"/>
  <c r="C79"/>
  <c r="D78"/>
  <c r="C78"/>
  <c r="D77"/>
  <c r="C77"/>
  <c r="D76"/>
  <c r="C76"/>
  <c r="D75"/>
  <c r="C75"/>
  <c r="D74"/>
  <c r="C74"/>
  <c r="D73"/>
  <c r="C73"/>
  <c r="D72"/>
  <c r="C72"/>
  <c r="D71"/>
  <c r="C71"/>
  <c r="D70"/>
  <c r="C70"/>
  <c r="D69"/>
  <c r="C69"/>
  <c r="D68"/>
  <c r="C68"/>
  <c r="D67"/>
  <c r="C67"/>
  <c r="D66"/>
  <c r="C66"/>
  <c r="D65"/>
  <c r="C65"/>
  <c r="D64"/>
  <c r="C64"/>
  <c r="D63"/>
  <c r="C63"/>
  <c r="D62"/>
  <c r="C62"/>
  <c r="D61"/>
  <c r="C61"/>
  <c r="D60"/>
  <c r="C60"/>
  <c r="D59"/>
  <c r="C59"/>
  <c r="D58"/>
  <c r="C58"/>
  <c r="D57"/>
  <c r="C57"/>
  <c r="D56"/>
  <c r="C56"/>
  <c r="D55"/>
  <c r="C55"/>
  <c r="D54"/>
  <c r="C54"/>
  <c r="D53"/>
  <c r="C53"/>
  <c r="D52"/>
  <c r="C52"/>
  <c r="D51"/>
  <c r="C51"/>
  <c r="D50"/>
  <c r="C50"/>
  <c r="D49"/>
  <c r="C49"/>
  <c r="D48"/>
  <c r="C48"/>
  <c r="D47"/>
  <c r="C47"/>
  <c r="D46"/>
  <c r="C46"/>
  <c r="D45"/>
  <c r="C45"/>
  <c r="D44"/>
  <c r="C44"/>
  <c r="D43"/>
  <c r="C43"/>
  <c r="D42"/>
  <c r="C42"/>
  <c r="D41"/>
  <c r="C41"/>
  <c r="D40"/>
  <c r="C40"/>
  <c r="D39"/>
  <c r="C39"/>
  <c r="D38"/>
  <c r="C38"/>
  <c r="D37"/>
  <c r="C37"/>
  <c r="D36"/>
  <c r="C36"/>
  <c r="D35"/>
  <c r="C35"/>
  <c r="D34"/>
  <c r="C34"/>
  <c r="D33"/>
  <c r="C33"/>
  <c r="D32"/>
  <c r="C32"/>
  <c r="D31"/>
  <c r="C31"/>
  <c r="D30"/>
  <c r="C30"/>
  <c r="D29"/>
  <c r="C29"/>
  <c r="D28"/>
  <c r="C28"/>
  <c r="D27"/>
  <c r="C27"/>
  <c r="D26"/>
  <c r="C26"/>
  <c r="D25"/>
  <c r="C25"/>
  <c r="D24"/>
  <c r="C24"/>
  <c r="D23"/>
  <c r="C23"/>
  <c r="D22"/>
  <c r="C22"/>
  <c r="C19"/>
  <c r="E198" i="54"/>
  <c r="D17" i="1"/>
  <c r="D18"/>
  <c r="D15"/>
  <c r="D11"/>
  <c r="D12"/>
  <c r="G12"/>
  <c r="C11"/>
  <c r="E172" i="54"/>
  <c r="D9" i="1"/>
  <c r="D7"/>
  <c r="G7"/>
  <c r="G503"/>
  <c r="G502"/>
  <c r="G501"/>
  <c r="G500"/>
  <c r="G499"/>
  <c r="G498"/>
  <c r="G497"/>
  <c r="G496"/>
  <c r="G495"/>
  <c r="G494"/>
  <c r="G493"/>
  <c r="G492"/>
  <c r="G491"/>
  <c r="G490"/>
  <c r="G489"/>
  <c r="G488"/>
  <c r="G487"/>
  <c r="G486"/>
  <c r="G485"/>
  <c r="G484"/>
  <c r="G483"/>
  <c r="G482"/>
  <c r="G481"/>
  <c r="G480"/>
  <c r="G479"/>
  <c r="G478"/>
  <c r="G477"/>
  <c r="G476"/>
  <c r="G475"/>
  <c r="G474"/>
  <c r="G473"/>
  <c r="G472"/>
  <c r="G471"/>
  <c r="G470"/>
  <c r="G469"/>
  <c r="G468"/>
  <c r="G467"/>
  <c r="G466"/>
  <c r="G465"/>
  <c r="G464"/>
  <c r="G463"/>
  <c r="G462"/>
  <c r="G461"/>
  <c r="G460"/>
  <c r="G459"/>
  <c r="G458"/>
  <c r="G457"/>
  <c r="G456"/>
  <c r="G455"/>
  <c r="G454"/>
  <c r="G453"/>
  <c r="G452"/>
  <c r="G451"/>
  <c r="G450"/>
  <c r="G449"/>
  <c r="G448"/>
  <c r="G447"/>
  <c r="G446"/>
  <c r="G445"/>
  <c r="G444"/>
  <c r="G443"/>
  <c r="G442"/>
  <c r="G441"/>
  <c r="G440"/>
  <c r="G439"/>
  <c r="G438"/>
  <c r="G437"/>
  <c r="G436"/>
  <c r="G435"/>
  <c r="G434"/>
  <c r="G433"/>
  <c r="G432"/>
  <c r="G431"/>
  <c r="G430"/>
  <c r="G429"/>
  <c r="G428"/>
  <c r="G427"/>
  <c r="G426"/>
  <c r="G425"/>
  <c r="G424"/>
  <c r="G423"/>
  <c r="G422"/>
  <c r="G421"/>
  <c r="G420"/>
  <c r="G419"/>
  <c r="G418"/>
  <c r="G417"/>
  <c r="G416"/>
  <c r="G415"/>
  <c r="G414"/>
  <c r="G413"/>
  <c r="G412"/>
  <c r="G411"/>
  <c r="G410"/>
  <c r="G409"/>
  <c r="G408"/>
  <c r="G407"/>
  <c r="G406"/>
  <c r="G405"/>
  <c r="G404"/>
  <c r="G403"/>
  <c r="G402"/>
  <c r="G401"/>
  <c r="G400"/>
  <c r="G399"/>
  <c r="G398"/>
  <c r="G397"/>
  <c r="G396"/>
  <c r="G395"/>
  <c r="G394"/>
  <c r="G393"/>
  <c r="G392"/>
  <c r="G391"/>
  <c r="G390"/>
  <c r="G389"/>
  <c r="G388"/>
  <c r="G387"/>
  <c r="G386"/>
  <c r="G385"/>
  <c r="G384"/>
  <c r="G383"/>
  <c r="G382"/>
  <c r="G381"/>
  <c r="G380"/>
  <c r="G379"/>
  <c r="G378"/>
  <c r="G377"/>
  <c r="G376"/>
  <c r="G375"/>
  <c r="G374"/>
  <c r="G373"/>
  <c r="G372"/>
  <c r="G371"/>
  <c r="G370"/>
  <c r="G369"/>
  <c r="G368"/>
  <c r="G367"/>
  <c r="G366"/>
  <c r="G365"/>
  <c r="G364"/>
  <c r="G363"/>
  <c r="G362"/>
  <c r="G361"/>
  <c r="G360"/>
  <c r="G359"/>
  <c r="G358"/>
  <c r="G357"/>
  <c r="G356"/>
  <c r="G355"/>
  <c r="G354"/>
  <c r="G353"/>
  <c r="G352"/>
  <c r="G351"/>
  <c r="G350"/>
  <c r="G349"/>
  <c r="G348"/>
  <c r="G347"/>
  <c r="G346"/>
  <c r="G345"/>
  <c r="G344"/>
  <c r="G343"/>
  <c r="G342"/>
  <c r="G341"/>
  <c r="G340"/>
  <c r="G339"/>
  <c r="G338"/>
  <c r="G337"/>
  <c r="G336"/>
  <c r="G335"/>
  <c r="G334"/>
  <c r="G333"/>
  <c r="G332"/>
  <c r="G331"/>
  <c r="G330"/>
  <c r="G329"/>
  <c r="G328"/>
  <c r="G327"/>
  <c r="G326"/>
  <c r="G325"/>
  <c r="G324"/>
  <c r="G323"/>
  <c r="G322"/>
  <c r="G321"/>
  <c r="G320"/>
  <c r="G319"/>
  <c r="G318"/>
  <c r="G317"/>
  <c r="G316"/>
  <c r="G315"/>
  <c r="G314"/>
  <c r="G313"/>
  <c r="G312"/>
  <c r="G311"/>
  <c r="G310"/>
  <c r="G309"/>
  <c r="G308"/>
  <c r="G307"/>
  <c r="G306"/>
  <c r="G305"/>
  <c r="G304"/>
  <c r="G303"/>
  <c r="G302"/>
  <c r="G301"/>
  <c r="G300"/>
  <c r="G299"/>
  <c r="G298"/>
  <c r="G297"/>
  <c r="G296"/>
  <c r="G295"/>
  <c r="G294"/>
  <c r="G293"/>
  <c r="G292"/>
  <c r="G291"/>
  <c r="G290"/>
  <c r="G289"/>
  <c r="G288"/>
  <c r="G287"/>
  <c r="G286"/>
  <c r="G285"/>
  <c r="G284"/>
  <c r="G283"/>
  <c r="G282"/>
  <c r="G281"/>
  <c r="G280"/>
  <c r="G279"/>
  <c r="G278"/>
  <c r="G277"/>
  <c r="G276"/>
  <c r="G275"/>
  <c r="G274"/>
  <c r="G273"/>
  <c r="G272"/>
  <c r="G271"/>
  <c r="G270"/>
  <c r="G269"/>
  <c r="G268"/>
  <c r="G267"/>
  <c r="G266"/>
  <c r="G265"/>
  <c r="G264"/>
  <c r="G263"/>
  <c r="G262"/>
  <c r="G261"/>
  <c r="G260"/>
  <c r="G259"/>
  <c r="G258"/>
  <c r="G257"/>
  <c r="G256"/>
  <c r="G255"/>
  <c r="G254"/>
  <c r="G253"/>
  <c r="G252"/>
  <c r="G251"/>
  <c r="G250"/>
  <c r="G249"/>
  <c r="G248"/>
  <c r="G247"/>
  <c r="G246"/>
  <c r="G245"/>
  <c r="G244"/>
  <c r="G243"/>
  <c r="G242"/>
  <c r="G241"/>
  <c r="G240"/>
  <c r="G239"/>
  <c r="G238"/>
  <c r="G237"/>
  <c r="G236"/>
  <c r="G235"/>
  <c r="G234"/>
  <c r="G233"/>
  <c r="G232"/>
  <c r="G231"/>
  <c r="G230"/>
  <c r="G229"/>
  <c r="G228"/>
  <c r="G227"/>
  <c r="G226"/>
  <c r="G225"/>
  <c r="G224"/>
  <c r="G223"/>
  <c r="G222"/>
  <c r="G221"/>
  <c r="G220"/>
  <c r="G219"/>
  <c r="G218"/>
  <c r="G217"/>
  <c r="G216"/>
  <c r="G215"/>
  <c r="G214"/>
  <c r="G213"/>
  <c r="G212"/>
  <c r="G211"/>
  <c r="G210"/>
  <c r="G209"/>
  <c r="G208"/>
  <c r="G207"/>
  <c r="G206"/>
  <c r="G205"/>
  <c r="G204"/>
  <c r="G203"/>
  <c r="G202"/>
  <c r="G201"/>
  <c r="G200"/>
  <c r="G199"/>
  <c r="G198"/>
  <c r="G197"/>
  <c r="G196"/>
  <c r="G195"/>
  <c r="G194"/>
  <c r="G193"/>
  <c r="G192"/>
  <c r="G191"/>
  <c r="G190"/>
  <c r="G189"/>
  <c r="G188"/>
  <c r="G187"/>
  <c r="G186"/>
  <c r="G185"/>
  <c r="G184"/>
  <c r="G183"/>
  <c r="G182"/>
  <c r="G181"/>
  <c r="G180"/>
  <c r="G179"/>
  <c r="G178"/>
  <c r="G177"/>
  <c r="G176"/>
  <c r="G175"/>
  <c r="G174"/>
  <c r="G173"/>
  <c r="G172"/>
  <c r="G171"/>
  <c r="G170"/>
  <c r="G169"/>
  <c r="G168"/>
  <c r="G167"/>
  <c r="G166"/>
  <c r="G165"/>
  <c r="G164"/>
  <c r="G163"/>
  <c r="G162"/>
  <c r="G161"/>
  <c r="G160"/>
  <c r="G159"/>
  <c r="G158"/>
  <c r="G157"/>
  <c r="G156"/>
  <c r="G155"/>
  <c r="G154"/>
  <c r="G153"/>
  <c r="G152"/>
  <c r="G151"/>
  <c r="G150"/>
  <c r="G149"/>
  <c r="G148"/>
  <c r="G147"/>
  <c r="G146"/>
  <c r="G145"/>
  <c r="G144"/>
  <c r="G143"/>
  <c r="G142"/>
  <c r="G141"/>
  <c r="G140"/>
  <c r="G139"/>
  <c r="G138"/>
  <c r="G137"/>
  <c r="G136"/>
  <c r="G135"/>
  <c r="G134"/>
  <c r="G133"/>
  <c r="G132"/>
  <c r="G131"/>
  <c r="G130"/>
  <c r="G129"/>
  <c r="G128"/>
  <c r="G127"/>
  <c r="G126"/>
  <c r="G125"/>
  <c r="G124"/>
  <c r="G123"/>
  <c r="G122"/>
  <c r="G121"/>
  <c r="G120"/>
  <c r="G119"/>
  <c r="G118"/>
  <c r="G117"/>
  <c r="G116"/>
  <c r="G115"/>
  <c r="G114"/>
  <c r="G113"/>
  <c r="G112"/>
  <c r="G111"/>
  <c r="G110"/>
  <c r="G109"/>
  <c r="G108"/>
  <c r="G107"/>
  <c r="G106"/>
  <c r="G105"/>
  <c r="G104"/>
  <c r="G103"/>
  <c r="G102"/>
  <c r="G101"/>
  <c r="G100"/>
  <c r="G99"/>
  <c r="G98"/>
  <c r="G97"/>
  <c r="G96"/>
  <c r="G95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17"/>
  <c r="F201" i="54"/>
  <c r="G16" i="1"/>
  <c r="F200" i="54"/>
  <c r="G15" i="1"/>
  <c r="G14"/>
  <c r="F190" i="54"/>
  <c r="G13" i="1"/>
  <c r="F182" i="54"/>
  <c r="G11" i="1"/>
  <c r="F172" i="54"/>
  <c r="G10" i="1"/>
  <c r="F174" i="54"/>
  <c r="G9" i="1"/>
  <c r="F164" i="54"/>
  <c r="G8" i="1"/>
  <c r="F163" i="54"/>
  <c r="A503" i="1"/>
  <c r="A502"/>
  <c r="A501"/>
  <c r="A500"/>
  <c r="A499"/>
  <c r="A498"/>
  <c r="A497"/>
  <c r="A496"/>
  <c r="A495"/>
  <c r="A494"/>
  <c r="A493"/>
  <c r="A492"/>
  <c r="A491"/>
  <c r="A490"/>
  <c r="A489"/>
  <c r="A488"/>
  <c r="A487"/>
  <c r="A486"/>
  <c r="A485"/>
  <c r="A484"/>
  <c r="A483"/>
  <c r="A482"/>
  <c r="A481"/>
  <c r="A480"/>
  <c r="A479"/>
  <c r="A478"/>
  <c r="A477"/>
  <c r="A476"/>
  <c r="A475"/>
  <c r="A474"/>
  <c r="A473"/>
  <c r="A472"/>
  <c r="A471"/>
  <c r="A470"/>
  <c r="A469"/>
  <c r="A468"/>
  <c r="A467"/>
  <c r="A466"/>
  <c r="A465"/>
  <c r="A464"/>
  <c r="A463"/>
  <c r="A462"/>
  <c r="A461"/>
  <c r="A460"/>
  <c r="A459"/>
  <c r="A458"/>
  <c r="A457"/>
  <c r="A456"/>
  <c r="A455"/>
  <c r="A454"/>
  <c r="A453"/>
  <c r="A452"/>
  <c r="A451"/>
  <c r="A450"/>
  <c r="A449"/>
  <c r="A448"/>
  <c r="A447"/>
  <c r="A446"/>
  <c r="A445"/>
  <c r="A444"/>
  <c r="A443"/>
  <c r="A442"/>
  <c r="A441"/>
  <c r="A440"/>
  <c r="A439"/>
  <c r="A438"/>
  <c r="A437"/>
  <c r="A436"/>
  <c r="A435"/>
  <c r="A434"/>
  <c r="A433"/>
  <c r="A432"/>
  <c r="A431"/>
  <c r="A430"/>
  <c r="A429"/>
  <c r="A428"/>
  <c r="A427"/>
  <c r="A426"/>
  <c r="A425"/>
  <c r="A424"/>
  <c r="A423"/>
  <c r="A422"/>
  <c r="A421"/>
  <c r="A420"/>
  <c r="A419"/>
  <c r="A418"/>
  <c r="A417"/>
  <c r="A416"/>
  <c r="A415"/>
  <c r="A414"/>
  <c r="A413"/>
  <c r="A412"/>
  <c r="A411"/>
  <c r="A410"/>
  <c r="A409"/>
  <c r="A408"/>
  <c r="A407"/>
  <c r="A406"/>
  <c r="A405"/>
  <c r="A404"/>
  <c r="A403"/>
  <c r="A402"/>
  <c r="A401"/>
  <c r="A400"/>
  <c r="A399"/>
  <c r="A398"/>
  <c r="A397"/>
  <c r="A396"/>
  <c r="A395"/>
  <c r="A394"/>
  <c r="A393"/>
  <c r="A392"/>
  <c r="A391"/>
  <c r="A390"/>
  <c r="A389"/>
  <c r="A388"/>
  <c r="A387"/>
  <c r="A386"/>
  <c r="A385"/>
  <c r="A384"/>
  <c r="A383"/>
  <c r="A382"/>
  <c r="A381"/>
  <c r="A380"/>
  <c r="A379"/>
  <c r="A378"/>
  <c r="A377"/>
  <c r="A376"/>
  <c r="A375"/>
  <c r="A374"/>
  <c r="A373"/>
  <c r="A372"/>
  <c r="A371"/>
  <c r="A370"/>
  <c r="A369"/>
  <c r="A368"/>
  <c r="A367"/>
  <c r="A366"/>
  <c r="A365"/>
  <c r="A364"/>
  <c r="A363"/>
  <c r="A362"/>
  <c r="A361"/>
  <c r="A360"/>
  <c r="A359"/>
  <c r="A358"/>
  <c r="A357"/>
  <c r="A356"/>
  <c r="A355"/>
  <c r="A354"/>
  <c r="A353"/>
  <c r="A352"/>
  <c r="A351"/>
  <c r="A350"/>
  <c r="A349"/>
  <c r="A348"/>
  <c r="A347"/>
  <c r="A346"/>
  <c r="A345"/>
  <c r="A344"/>
  <c r="A343"/>
  <c r="A342"/>
  <c r="A341"/>
  <c r="A340"/>
  <c r="A339"/>
  <c r="A338"/>
  <c r="A337"/>
  <c r="A336"/>
  <c r="A335"/>
  <c r="A334"/>
  <c r="A333"/>
  <c r="A332"/>
  <c r="A331"/>
  <c r="A330"/>
  <c r="A329"/>
  <c r="A328"/>
  <c r="A327"/>
  <c r="A326"/>
  <c r="A325"/>
  <c r="A324"/>
  <c r="A323"/>
  <c r="A322"/>
  <c r="A321"/>
  <c r="A320"/>
  <c r="A319"/>
  <c r="A318"/>
  <c r="A317"/>
  <c r="A316"/>
  <c r="A315"/>
  <c r="A314"/>
  <c r="A313"/>
  <c r="A312"/>
  <c r="A311"/>
  <c r="A310"/>
  <c r="A309"/>
  <c r="A308"/>
  <c r="A307"/>
  <c r="A306"/>
  <c r="A305"/>
  <c r="A304"/>
  <c r="A303"/>
  <c r="A302"/>
  <c r="A301"/>
  <c r="A300"/>
  <c r="A299"/>
  <c r="A298"/>
  <c r="A297"/>
  <c r="A296"/>
  <c r="A295"/>
  <c r="A294"/>
  <c r="A293"/>
  <c r="A292"/>
  <c r="A291"/>
  <c r="A290"/>
  <c r="A289"/>
  <c r="A288"/>
  <c r="A287"/>
  <c r="A286"/>
  <c r="A285"/>
  <c r="A284"/>
  <c r="A283"/>
  <c r="A282"/>
  <c r="A281"/>
  <c r="A280"/>
  <c r="A279"/>
  <c r="A278"/>
  <c r="A277"/>
  <c r="A276"/>
  <c r="A275"/>
  <c r="A274"/>
  <c r="A273"/>
  <c r="A272"/>
  <c r="A271"/>
  <c r="A270"/>
  <c r="A269"/>
  <c r="A268"/>
  <c r="A267"/>
  <c r="A266"/>
  <c r="A265"/>
  <c r="A264"/>
  <c r="A263"/>
  <c r="A262"/>
  <c r="A261"/>
  <c r="A260"/>
  <c r="A259"/>
  <c r="A258"/>
  <c r="A257"/>
  <c r="A256"/>
  <c r="A255"/>
  <c r="A254"/>
  <c r="A253"/>
  <c r="A252"/>
  <c r="A251"/>
  <c r="A250"/>
  <c r="A249"/>
  <c r="A248"/>
  <c r="A247"/>
  <c r="A246"/>
  <c r="A245"/>
  <c r="A244"/>
  <c r="A243"/>
  <c r="A242"/>
  <c r="A241"/>
  <c r="A240"/>
  <c r="A239"/>
  <c r="A238"/>
  <c r="A237"/>
  <c r="A236"/>
  <c r="A235"/>
  <c r="A234"/>
  <c r="A233"/>
  <c r="A232"/>
  <c r="A231"/>
  <c r="A230"/>
  <c r="A229"/>
  <c r="A228"/>
  <c r="A227"/>
  <c r="A226"/>
  <c r="A225"/>
  <c r="A224"/>
  <c r="A223"/>
  <c r="A222"/>
  <c r="A221"/>
  <c r="A220"/>
  <c r="A219"/>
  <c r="A218"/>
  <c r="A217"/>
  <c r="A216"/>
  <c r="A215"/>
  <c r="A214"/>
  <c r="A213"/>
  <c r="A212"/>
  <c r="A211"/>
  <c r="A210"/>
  <c r="A209"/>
  <c r="A208"/>
  <c r="A207"/>
  <c r="A206"/>
  <c r="A205"/>
  <c r="A204"/>
  <c r="A203"/>
  <c r="A202"/>
  <c r="A201"/>
  <c r="A200"/>
  <c r="A199"/>
  <c r="A198"/>
  <c r="A197"/>
  <c r="A196"/>
  <c r="A195"/>
  <c r="A194"/>
  <c r="A193"/>
  <c r="A192"/>
  <c r="A191"/>
  <c r="A190"/>
  <c r="A189"/>
  <c r="A188"/>
  <c r="A187"/>
  <c r="A186"/>
  <c r="A185"/>
  <c r="A184"/>
  <c r="A183"/>
  <c r="A182"/>
  <c r="A181"/>
  <c r="A180"/>
  <c r="A179"/>
  <c r="A178"/>
  <c r="A177"/>
  <c r="A176"/>
  <c r="A175"/>
  <c r="A174"/>
  <c r="A173"/>
  <c r="A172"/>
  <c r="A171"/>
  <c r="A170"/>
  <c r="A169"/>
  <c r="A168"/>
  <c r="A167"/>
  <c r="A166"/>
  <c r="A165"/>
  <c r="A164"/>
  <c r="A163"/>
  <c r="A162"/>
  <c r="A161"/>
  <c r="A160"/>
  <c r="A159"/>
  <c r="A158"/>
  <c r="A157"/>
  <c r="A156"/>
  <c r="A155"/>
  <c r="A154"/>
  <c r="A153"/>
  <c r="A152"/>
  <c r="A151"/>
  <c r="A150"/>
  <c r="A149"/>
  <c r="A148"/>
  <c r="A147"/>
  <c r="A146"/>
  <c r="A145"/>
  <c r="A144"/>
  <c r="A143"/>
  <c r="A142"/>
  <c r="A141"/>
  <c r="A140"/>
  <c r="A139"/>
  <c r="A138"/>
  <c r="A137"/>
  <c r="A136"/>
  <c r="A135"/>
  <c r="A134"/>
  <c r="A133"/>
  <c r="A132"/>
  <c r="A131"/>
  <c r="A130"/>
  <c r="A129"/>
  <c r="A128"/>
  <c r="A127"/>
  <c r="A126"/>
  <c r="A125"/>
  <c r="A124"/>
  <c r="A123"/>
  <c r="A122"/>
  <c r="A121"/>
  <c r="A120"/>
  <c r="A119"/>
  <c r="A118"/>
  <c r="A117"/>
  <c r="A116"/>
  <c r="A115"/>
  <c r="A114"/>
  <c r="A113"/>
  <c r="A112"/>
  <c r="A111"/>
  <c r="A110"/>
  <c r="A109"/>
  <c r="A108"/>
  <c r="A107"/>
  <c r="A106"/>
  <c r="A105"/>
  <c r="A104"/>
  <c r="A103"/>
  <c r="A102"/>
  <c r="A101"/>
  <c r="A100"/>
  <c r="A99"/>
  <c r="A98"/>
  <c r="A97"/>
  <c r="A96"/>
  <c r="A95"/>
  <c r="A94"/>
  <c r="A93"/>
  <c r="A92"/>
  <c r="A91"/>
  <c r="A90"/>
  <c r="A89"/>
  <c r="A88"/>
  <c r="A87"/>
  <c r="A86"/>
  <c r="A85"/>
  <c r="A84"/>
  <c r="A83"/>
  <c r="A82"/>
  <c r="A81"/>
  <c r="A80"/>
  <c r="A79"/>
  <c r="A78"/>
  <c r="A77"/>
  <c r="A76"/>
  <c r="A75"/>
  <c r="A74"/>
  <c r="A73"/>
  <c r="A72"/>
  <c r="A71"/>
  <c r="A70"/>
  <c r="A6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A40"/>
  <c r="A39"/>
  <c r="A38"/>
  <c r="A37"/>
  <c r="A36"/>
  <c r="F12" i="91"/>
  <c r="A35" i="1"/>
  <c r="A34"/>
  <c r="A33"/>
  <c r="A32"/>
  <c r="A31"/>
  <c r="A30"/>
  <c r="A29"/>
  <c r="A28"/>
  <c r="A27"/>
  <c r="A26"/>
  <c r="A25"/>
  <c r="A24"/>
  <c r="A23"/>
  <c r="A22"/>
  <c r="G2"/>
  <c r="G3"/>
  <c r="B20" i="91"/>
  <c r="B21"/>
  <c r="B22"/>
  <c r="A20"/>
  <c r="A21"/>
  <c r="A22"/>
  <c r="A23"/>
  <c r="R23"/>
  <c r="S23"/>
  <c r="T23"/>
  <c r="U23"/>
  <c r="R20"/>
  <c r="S20"/>
  <c r="T20"/>
  <c r="U20"/>
  <c r="R21"/>
  <c r="S21"/>
  <c r="T21"/>
  <c r="U21"/>
  <c r="R22"/>
  <c r="S22"/>
  <c r="T22"/>
  <c r="U22"/>
  <c r="B5"/>
  <c r="B6"/>
  <c r="B7"/>
  <c r="A5"/>
  <c r="A6"/>
  <c r="A7"/>
  <c r="A8"/>
  <c r="A9"/>
  <c r="A10"/>
  <c r="A11"/>
  <c r="A12"/>
  <c r="R12"/>
  <c r="U12"/>
  <c r="S12"/>
  <c r="T12"/>
  <c r="R5"/>
  <c r="U5"/>
  <c r="S5"/>
  <c r="T5"/>
  <c r="R6"/>
  <c r="U6"/>
  <c r="S6"/>
  <c r="T6"/>
  <c r="R7"/>
  <c r="U7"/>
  <c r="S7"/>
  <c r="T7"/>
  <c r="R8"/>
  <c r="U8"/>
  <c r="S8"/>
  <c r="T8"/>
  <c r="R9"/>
  <c r="U9"/>
  <c r="S9"/>
  <c r="T9"/>
  <c r="R10"/>
  <c r="U10"/>
  <c r="S10"/>
  <c r="T10"/>
  <c r="R11"/>
  <c r="U11"/>
  <c r="S11"/>
  <c r="T11"/>
  <c r="M12"/>
  <c r="M5"/>
  <c r="C5"/>
  <c r="M6"/>
  <c r="M7"/>
  <c r="C7"/>
  <c r="M8"/>
  <c r="M9"/>
  <c r="G12"/>
  <c r="M11"/>
  <c r="M10"/>
  <c r="G6"/>
  <c r="C6"/>
  <c r="F6"/>
  <c r="B20" i="93"/>
  <c r="B21"/>
  <c r="A20"/>
  <c r="A21"/>
  <c r="A22"/>
  <c r="R23"/>
  <c r="S23"/>
  <c r="T23"/>
  <c r="U23"/>
  <c r="A23"/>
  <c r="R22"/>
  <c r="S22"/>
  <c r="T22"/>
  <c r="U22"/>
  <c r="R21"/>
  <c r="U21"/>
  <c r="S21"/>
  <c r="T21"/>
  <c r="R20"/>
  <c r="S20"/>
  <c r="T20"/>
  <c r="U20"/>
  <c r="R12"/>
  <c r="U12"/>
  <c r="S12"/>
  <c r="T12"/>
  <c r="M12"/>
  <c r="G12"/>
  <c r="B5"/>
  <c r="B6"/>
  <c r="B7"/>
  <c r="A5"/>
  <c r="A12"/>
  <c r="R11"/>
  <c r="U11"/>
  <c r="S11"/>
  <c r="T11"/>
  <c r="M11"/>
  <c r="A11"/>
  <c r="R10"/>
  <c r="S10"/>
  <c r="T10"/>
  <c r="U10"/>
  <c r="M10"/>
  <c r="A10"/>
  <c r="R9"/>
  <c r="U9"/>
  <c r="S9"/>
  <c r="T9"/>
  <c r="M9"/>
  <c r="A9"/>
  <c r="R5"/>
  <c r="S5"/>
  <c r="T5"/>
  <c r="U5"/>
  <c r="A6"/>
  <c r="A7"/>
  <c r="A8"/>
  <c r="R6"/>
  <c r="S6"/>
  <c r="T6"/>
  <c r="U6"/>
  <c r="R7"/>
  <c r="S7"/>
  <c r="T7"/>
  <c r="U7"/>
  <c r="R8"/>
  <c r="S8"/>
  <c r="T8"/>
  <c r="U8"/>
  <c r="M5"/>
  <c r="C5"/>
  <c r="M6"/>
  <c r="M7"/>
  <c r="C7"/>
  <c r="M8"/>
  <c r="G5"/>
  <c r="C6"/>
  <c r="D6"/>
  <c r="G6"/>
  <c r="B20" i="54"/>
  <c r="B21"/>
  <c r="B22"/>
  <c r="B23"/>
  <c r="E23"/>
  <c r="D23"/>
  <c r="E22"/>
  <c r="D22"/>
  <c r="F21"/>
  <c r="E21"/>
  <c r="D21"/>
  <c r="F20"/>
  <c r="E20"/>
  <c r="D20"/>
  <c r="B5"/>
  <c r="B6"/>
  <c r="B7"/>
  <c r="B8"/>
  <c r="B9"/>
  <c r="B10"/>
  <c r="B11"/>
  <c r="B12"/>
  <c r="F7"/>
  <c r="E7"/>
  <c r="D7"/>
  <c r="F6"/>
  <c r="E6"/>
  <c r="D6"/>
  <c r="F5"/>
  <c r="E5"/>
  <c r="D5"/>
  <c r="E146" i="93"/>
  <c r="E148"/>
  <c r="E150"/>
  <c r="E152"/>
  <c r="E154"/>
  <c r="E156"/>
  <c r="E158"/>
  <c r="E160"/>
  <c r="E162"/>
  <c r="E164"/>
  <c r="E166"/>
  <c r="E168"/>
  <c r="E170"/>
  <c r="E172"/>
  <c r="E174"/>
  <c r="C176"/>
  <c r="C178"/>
  <c r="F178"/>
  <c r="C180"/>
  <c r="C182"/>
  <c r="F182"/>
  <c r="C184"/>
  <c r="C186"/>
  <c r="F186"/>
  <c r="C188"/>
  <c r="C190"/>
  <c r="F190"/>
  <c r="C192"/>
  <c r="F192"/>
  <c r="C279" i="91"/>
  <c r="F279"/>
  <c r="C281"/>
  <c r="F281"/>
  <c r="C283"/>
  <c r="F283"/>
  <c r="C285"/>
  <c r="F285"/>
  <c r="C287"/>
  <c r="F287"/>
  <c r="C289"/>
  <c r="F289"/>
  <c r="C291"/>
  <c r="F291"/>
  <c r="C293"/>
  <c r="F293"/>
  <c r="E325"/>
  <c r="E6" i="93"/>
  <c r="E6" i="91"/>
  <c r="E192" i="93"/>
  <c r="E281" i="91"/>
  <c r="E285"/>
  <c r="E289"/>
  <c r="E293"/>
  <c r="C294"/>
  <c r="F301"/>
  <c r="G304"/>
  <c r="G305"/>
  <c r="G306"/>
  <c r="G307"/>
  <c r="G308"/>
  <c r="G309"/>
  <c r="G310"/>
  <c r="G311"/>
  <c r="G312"/>
  <c r="G313"/>
  <c r="G314"/>
  <c r="G315"/>
  <c r="G316"/>
  <c r="G317"/>
  <c r="G318"/>
  <c r="G319"/>
  <c r="G320"/>
  <c r="G321"/>
  <c r="G322"/>
  <c r="G323"/>
  <c r="G324"/>
  <c r="D325"/>
  <c r="B8" i="93"/>
  <c r="B8" i="91"/>
  <c r="B23"/>
  <c r="F173" i="54"/>
  <c r="F106"/>
  <c r="F42"/>
  <c r="D19" i="1"/>
  <c r="G18"/>
  <c r="F152" i="54"/>
  <c r="F23"/>
  <c r="F88"/>
  <c r="B22" i="93"/>
  <c r="F155" i="54"/>
  <c r="F89"/>
  <c r="F22"/>
  <c r="B41" i="91"/>
  <c r="B108"/>
  <c r="B134"/>
  <c r="B42" i="93"/>
  <c r="C12" i="1"/>
  <c r="C20"/>
  <c r="F31" i="54"/>
  <c r="F40"/>
  <c r="E41"/>
  <c r="F50"/>
  <c r="F58"/>
  <c r="F66"/>
  <c r="F70"/>
  <c r="F86"/>
  <c r="F97"/>
  <c r="F108"/>
  <c r="F116"/>
  <c r="F124"/>
  <c r="F136"/>
  <c r="U78" i="91"/>
  <c r="U107"/>
  <c r="B68"/>
  <c r="B69" i="93"/>
  <c r="B88"/>
  <c r="B135"/>
  <c r="F12"/>
  <c r="G7"/>
  <c r="F6"/>
  <c r="D6" i="91"/>
  <c r="F32" i="54"/>
  <c r="F41"/>
  <c r="E68"/>
  <c r="F87"/>
  <c r="F98"/>
  <c r="F107"/>
  <c r="E108"/>
  <c r="F133"/>
  <c r="E134"/>
  <c r="U31" i="91"/>
  <c r="U32"/>
  <c r="U40"/>
  <c r="U58"/>
  <c r="U67"/>
  <c r="U69"/>
  <c r="U87"/>
  <c r="B88"/>
  <c r="U108"/>
  <c r="U116"/>
  <c r="F176" i="93"/>
  <c r="D176"/>
  <c r="F177"/>
  <c r="D177"/>
  <c r="D178"/>
  <c r="F180"/>
  <c r="D180"/>
  <c r="F181"/>
  <c r="D181"/>
  <c r="D182"/>
  <c r="F184"/>
  <c r="D184"/>
  <c r="F185"/>
  <c r="D185"/>
  <c r="D186"/>
  <c r="F188"/>
  <c r="D188"/>
  <c r="F189"/>
  <c r="D189"/>
  <c r="D190"/>
  <c r="B200" i="91"/>
  <c r="B267"/>
  <c r="B32" i="93"/>
  <c r="B177"/>
  <c r="B154" i="91"/>
  <c r="B240"/>
  <c r="D146" i="93"/>
  <c r="D148"/>
  <c r="D150"/>
  <c r="D152"/>
  <c r="D154"/>
  <c r="D156"/>
  <c r="D158"/>
  <c r="D160"/>
  <c r="D162"/>
  <c r="D164"/>
  <c r="D166"/>
  <c r="D168"/>
  <c r="D170"/>
  <c r="D172"/>
  <c r="D174"/>
  <c r="E176"/>
  <c r="E177"/>
  <c r="E178"/>
  <c r="E180"/>
  <c r="E181"/>
  <c r="E182"/>
  <c r="E184"/>
  <c r="E185"/>
  <c r="E186"/>
  <c r="E188"/>
  <c r="E189"/>
  <c r="E190"/>
  <c r="E309" i="91"/>
  <c r="F309"/>
  <c r="D309"/>
  <c r="E317"/>
  <c r="F317"/>
  <c r="D317"/>
  <c r="B219"/>
  <c r="B230"/>
  <c r="B257"/>
  <c r="B295"/>
  <c r="D192" i="93"/>
  <c r="D279" i="91"/>
  <c r="D281"/>
  <c r="D282"/>
  <c r="D283"/>
  <c r="D285"/>
  <c r="D287"/>
  <c r="D289"/>
  <c r="D290"/>
  <c r="D291"/>
  <c r="D293"/>
  <c r="D294"/>
  <c r="U294"/>
  <c r="G295"/>
  <c r="U295"/>
  <c r="G296"/>
  <c r="U296"/>
  <c r="G297"/>
  <c r="U297"/>
  <c r="G298"/>
  <c r="U298"/>
  <c r="G299"/>
  <c r="U299"/>
  <c r="G300"/>
  <c r="U300"/>
  <c r="D301"/>
  <c r="G301"/>
  <c r="U301"/>
  <c r="G302"/>
  <c r="U302"/>
  <c r="G303"/>
  <c r="F294"/>
  <c r="E294"/>
  <c r="B220"/>
  <c r="B178" i="93"/>
  <c r="B268" i="91"/>
  <c r="B201"/>
  <c r="B136" i="93"/>
  <c r="B70"/>
  <c r="E199" i="54"/>
  <c r="E135"/>
  <c r="E69"/>
  <c r="C21" i="1"/>
  <c r="B42" i="91"/>
  <c r="B23" i="93"/>
  <c r="F202" i="54"/>
  <c r="F67"/>
  <c r="F132"/>
  <c r="B9" i="91"/>
  <c r="B9" i="93"/>
  <c r="B296" i="91"/>
  <c r="B155"/>
  <c r="B89"/>
  <c r="B89" i="93"/>
  <c r="B69" i="91"/>
  <c r="E173" i="54"/>
  <c r="E106"/>
  <c r="E42"/>
  <c r="C13" i="1"/>
  <c r="B135" i="91"/>
  <c r="D20" i="1"/>
  <c r="G19"/>
  <c r="D21"/>
  <c r="G21"/>
  <c r="G20"/>
  <c r="B70" i="91"/>
  <c r="B10" i="93"/>
  <c r="B10" i="91"/>
  <c r="E210" i="54"/>
  <c r="E144"/>
  <c r="E78"/>
  <c r="B221" i="91"/>
  <c r="F198" i="54"/>
  <c r="F134"/>
  <c r="F68"/>
  <c r="B136" i="91"/>
  <c r="E182" i="54"/>
  <c r="E116"/>
  <c r="E50"/>
  <c r="B297" i="91"/>
  <c r="B202"/>
  <c r="B269"/>
  <c r="B179" i="93"/>
  <c r="B180"/>
  <c r="B298" i="91"/>
  <c r="B11"/>
  <c r="B11" i="93"/>
  <c r="F199" i="54"/>
  <c r="F135"/>
  <c r="F69"/>
  <c r="F210"/>
  <c r="F144"/>
  <c r="F78"/>
  <c r="B12" i="93"/>
  <c r="B12" i="91"/>
  <c r="B299"/>
  <c r="B181" i="93"/>
  <c r="B300" i="91"/>
  <c r="B182" i="93"/>
  <c r="B301" i="91"/>
  <c r="B183" i="93"/>
  <c r="B302" i="91"/>
  <c r="B184" i="93"/>
  <c r="B185"/>
  <c r="B303" i="91"/>
  <c r="B186" i="93"/>
  <c r="B304" i="91"/>
  <c r="B305"/>
  <c r="B187" i="93"/>
  <c r="B188"/>
  <c r="B306" i="91"/>
  <c r="B307"/>
  <c r="B189" i="93"/>
  <c r="B190"/>
  <c r="B308" i="91"/>
  <c r="B309"/>
  <c r="B191" i="93"/>
  <c r="B192"/>
  <c r="B310" i="91"/>
  <c r="B311"/>
  <c r="B193" i="93"/>
  <c r="B312" i="91"/>
  <c r="B313"/>
  <c r="B314"/>
  <c r="B315"/>
  <c r="B316"/>
  <c r="B317"/>
  <c r="B318"/>
  <c r="B319"/>
  <c r="B320"/>
  <c r="B321"/>
  <c r="B322"/>
  <c r="B323"/>
  <c r="B324"/>
  <c r="B325"/>
  <c r="B326"/>
  <c r="E297"/>
  <c r="F297"/>
  <c r="D297"/>
  <c r="E313"/>
  <c r="D313"/>
  <c r="F313"/>
  <c r="E305"/>
  <c r="D305"/>
  <c r="F305"/>
  <c r="E321"/>
  <c r="D321"/>
  <c r="F321"/>
  <c r="C187" i="93"/>
  <c r="C278" i="91"/>
  <c r="C284"/>
  <c r="C286"/>
  <c r="C292"/>
  <c r="C191" i="93"/>
  <c r="E295" i="91"/>
  <c r="F295"/>
  <c r="D295"/>
  <c r="E303"/>
  <c r="F303"/>
  <c r="D303"/>
  <c r="F311"/>
  <c r="E311"/>
  <c r="D311"/>
  <c r="F319"/>
  <c r="E319"/>
  <c r="D319"/>
  <c r="E7"/>
  <c r="D7"/>
  <c r="F7"/>
  <c r="E299"/>
  <c r="F299"/>
  <c r="D299"/>
  <c r="F307"/>
  <c r="E307"/>
  <c r="D307"/>
  <c r="F315"/>
  <c r="E315"/>
  <c r="D315"/>
  <c r="F323"/>
  <c r="E323"/>
  <c r="D323"/>
  <c r="E291"/>
  <c r="E287"/>
  <c r="E283"/>
  <c r="E279"/>
  <c r="G5"/>
  <c r="G7"/>
  <c r="C145" i="93"/>
  <c r="C147"/>
  <c r="C149"/>
  <c r="C151"/>
  <c r="C153"/>
  <c r="C155"/>
  <c r="C157"/>
  <c r="C159"/>
  <c r="C161"/>
  <c r="C163"/>
  <c r="C165"/>
  <c r="C167"/>
  <c r="C169"/>
  <c r="C171"/>
  <c r="C173"/>
  <c r="C175"/>
  <c r="C179"/>
  <c r="C183"/>
  <c r="E191"/>
  <c r="C280" i="91"/>
  <c r="E284"/>
  <c r="C288"/>
  <c r="E292"/>
  <c r="E296"/>
  <c r="F296"/>
  <c r="D296"/>
  <c r="E300"/>
  <c r="F300"/>
  <c r="D300"/>
  <c r="E306"/>
  <c r="D306"/>
  <c r="F306"/>
  <c r="E310"/>
  <c r="D310"/>
  <c r="F310"/>
  <c r="E314"/>
  <c r="D314"/>
  <c r="F314"/>
  <c r="E318"/>
  <c r="D318"/>
  <c r="F318"/>
  <c r="E322"/>
  <c r="D322"/>
  <c r="F322"/>
  <c r="D7" i="93"/>
  <c r="E7"/>
  <c r="F7"/>
  <c r="D5"/>
  <c r="E5"/>
  <c r="F5"/>
  <c r="F5" i="91"/>
  <c r="E5"/>
  <c r="D5"/>
  <c r="F193" i="93"/>
  <c r="E193"/>
  <c r="D193"/>
  <c r="E298" i="91"/>
  <c r="F298"/>
  <c r="D298"/>
  <c r="E302"/>
  <c r="F302"/>
  <c r="D302"/>
  <c r="E304"/>
  <c r="D304"/>
  <c r="F304"/>
  <c r="E308"/>
  <c r="D308"/>
  <c r="F308"/>
  <c r="E312"/>
  <c r="D312"/>
  <c r="F312"/>
  <c r="E316"/>
  <c r="D316"/>
  <c r="F316"/>
  <c r="E320"/>
  <c r="D320"/>
  <c r="F320"/>
  <c r="E324"/>
  <c r="D324"/>
  <c r="F324"/>
  <c r="F326"/>
  <c r="E326"/>
  <c r="D326"/>
  <c r="G326"/>
  <c r="G193" i="93"/>
  <c r="F292" i="91"/>
  <c r="D292"/>
  <c r="F284"/>
  <c r="D284"/>
  <c r="D187" i="93"/>
  <c r="E187"/>
  <c r="F187"/>
  <c r="F191"/>
  <c r="D191"/>
  <c r="F286" i="91"/>
  <c r="E286"/>
  <c r="D286"/>
  <c r="F278"/>
  <c r="E278"/>
  <c r="D278"/>
  <c r="F288"/>
  <c r="E288"/>
  <c r="D288"/>
  <c r="F280"/>
  <c r="E280"/>
  <c r="D280"/>
  <c r="F183" i="93"/>
  <c r="E183"/>
  <c r="D183"/>
  <c r="F175"/>
  <c r="D175"/>
  <c r="E175"/>
  <c r="F171"/>
  <c r="D171"/>
  <c r="E171"/>
  <c r="F167"/>
  <c r="D167"/>
  <c r="E167"/>
  <c r="F163"/>
  <c r="D163"/>
  <c r="E163"/>
  <c r="F159"/>
  <c r="D159"/>
  <c r="E159"/>
  <c r="F155"/>
  <c r="D155"/>
  <c r="E155"/>
  <c r="F151"/>
  <c r="D151"/>
  <c r="E151"/>
  <c r="F147"/>
  <c r="D147"/>
  <c r="E147"/>
  <c r="D179"/>
  <c r="E179"/>
  <c r="F179"/>
  <c r="F173"/>
  <c r="E173"/>
  <c r="D173"/>
  <c r="F169"/>
  <c r="E169"/>
  <c r="D169"/>
  <c r="F165"/>
  <c r="E165"/>
  <c r="D165"/>
  <c r="F161"/>
  <c r="E161"/>
  <c r="D161"/>
  <c r="F157"/>
  <c r="E157"/>
  <c r="D157"/>
  <c r="F153"/>
  <c r="E153"/>
  <c r="D153"/>
  <c r="F149"/>
  <c r="E149"/>
  <c r="D149"/>
  <c r="F145"/>
  <c r="E145"/>
  <c r="D145"/>
  <c r="I277" i="91"/>
  <c r="I248"/>
  <c r="I210"/>
  <c r="I190"/>
  <c r="I172"/>
  <c r="I163"/>
  <c r="J280"/>
  <c r="L279"/>
  <c r="H279"/>
  <c r="J278"/>
  <c r="L277"/>
  <c r="L248"/>
  <c r="L210"/>
  <c r="L190"/>
  <c r="K182"/>
  <c r="L173"/>
  <c r="L172"/>
  <c r="H163"/>
  <c r="J163"/>
  <c r="K144" i="93"/>
  <c r="K124"/>
  <c r="K106"/>
  <c r="K97"/>
  <c r="K50"/>
  <c r="K144" i="91"/>
  <c r="K124"/>
  <c r="K97"/>
  <c r="K50"/>
  <c r="I294"/>
  <c r="H210"/>
  <c r="H172"/>
  <c r="J160" i="93"/>
  <c r="L159"/>
  <c r="H159"/>
  <c r="J158"/>
  <c r="L157"/>
  <c r="H157"/>
  <c r="J156"/>
  <c r="L155"/>
  <c r="H155"/>
  <c r="J154"/>
  <c r="L153"/>
  <c r="H153"/>
  <c r="J152"/>
  <c r="L151"/>
  <c r="H151"/>
  <c r="J150"/>
  <c r="L149"/>
  <c r="H149"/>
  <c r="J148"/>
  <c r="L147"/>
  <c r="H147"/>
  <c r="J146"/>
  <c r="L145"/>
  <c r="H145"/>
  <c r="J144"/>
  <c r="L124"/>
  <c r="K116"/>
  <c r="L107"/>
  <c r="L106"/>
  <c r="H97"/>
  <c r="J97"/>
  <c r="I78"/>
  <c r="I58"/>
  <c r="J50"/>
  <c r="J144" i="91"/>
  <c r="H106" i="93"/>
  <c r="H50"/>
  <c r="L124" i="91"/>
  <c r="H97"/>
  <c r="K58"/>
  <c r="J50"/>
  <c r="K31"/>
  <c r="J5"/>
  <c r="H5"/>
  <c r="K6"/>
  <c r="K5"/>
  <c r="H5" i="93"/>
  <c r="I5"/>
  <c r="J6"/>
  <c r="L78"/>
  <c r="J124" i="91"/>
  <c r="I78"/>
  <c r="L50"/>
  <c r="H116"/>
  <c r="K32"/>
  <c r="J20"/>
  <c r="I21"/>
  <c r="I20"/>
  <c r="H20"/>
  <c r="H106"/>
  <c r="L106"/>
  <c r="I106"/>
  <c r="I40" i="93"/>
  <c r="H31"/>
  <c r="K31"/>
  <c r="I229" i="91"/>
  <c r="H256"/>
  <c r="K256"/>
  <c r="J7" i="93"/>
  <c r="K7"/>
  <c r="H7" i="91"/>
  <c r="K22"/>
  <c r="H31"/>
  <c r="L58"/>
  <c r="K107"/>
  <c r="K41" i="93"/>
  <c r="K98" i="91"/>
  <c r="K98" i="93"/>
  <c r="J98"/>
  <c r="K108"/>
  <c r="H125"/>
  <c r="I6"/>
  <c r="L6" i="91"/>
  <c r="K78"/>
  <c r="J174"/>
  <c r="H58" i="93"/>
  <c r="J161"/>
  <c r="L162"/>
  <c r="H164"/>
  <c r="J165"/>
  <c r="L166"/>
  <c r="H168"/>
  <c r="J169"/>
  <c r="L170"/>
  <c r="H172"/>
  <c r="J173"/>
  <c r="L174"/>
  <c r="H176"/>
  <c r="I176"/>
  <c r="H164" i="91"/>
  <c r="J239"/>
  <c r="I239"/>
  <c r="L40" i="93"/>
  <c r="H107"/>
  <c r="I145"/>
  <c r="I147"/>
  <c r="I149"/>
  <c r="I151"/>
  <c r="I153"/>
  <c r="I155"/>
  <c r="I157"/>
  <c r="I159"/>
  <c r="I161"/>
  <c r="I163"/>
  <c r="I165"/>
  <c r="I167"/>
  <c r="I169"/>
  <c r="I171"/>
  <c r="I173"/>
  <c r="I175"/>
  <c r="H281" i="91"/>
  <c r="J282"/>
  <c r="L283"/>
  <c r="H285"/>
  <c r="J286"/>
  <c r="L287"/>
  <c r="H289"/>
  <c r="J290"/>
  <c r="L291"/>
  <c r="H293"/>
  <c r="J294"/>
  <c r="H173"/>
  <c r="J238"/>
  <c r="H277"/>
  <c r="K279"/>
  <c r="K281"/>
  <c r="K283"/>
  <c r="K285"/>
  <c r="K287"/>
  <c r="K289"/>
  <c r="K291"/>
  <c r="K293"/>
  <c r="I238"/>
  <c r="I7" i="93"/>
  <c r="K7" i="91"/>
  <c r="I22"/>
  <c r="J58"/>
  <c r="H107"/>
  <c r="J41" i="93"/>
  <c r="I41"/>
  <c r="K116" i="91"/>
  <c r="J32"/>
  <c r="J116"/>
  <c r="L98" i="93"/>
  <c r="J108"/>
  <c r="I125"/>
  <c r="K6"/>
  <c r="J6" i="91"/>
  <c r="H21"/>
  <c r="L98"/>
  <c r="L174"/>
  <c r="H40" i="93"/>
  <c r="H161"/>
  <c r="J162"/>
  <c r="L163"/>
  <c r="H165"/>
  <c r="J166"/>
  <c r="L167"/>
  <c r="H169"/>
  <c r="J170"/>
  <c r="L171"/>
  <c r="H173"/>
  <c r="J174"/>
  <c r="L175"/>
  <c r="I164" i="91"/>
  <c r="L239"/>
  <c r="J31" i="93"/>
  <c r="J58"/>
  <c r="K107"/>
  <c r="K145"/>
  <c r="K147"/>
  <c r="K149"/>
  <c r="K151"/>
  <c r="K153"/>
  <c r="K155"/>
  <c r="K157"/>
  <c r="K159"/>
  <c r="K161"/>
  <c r="K163"/>
  <c r="K165"/>
  <c r="K167"/>
  <c r="K169"/>
  <c r="K171"/>
  <c r="K173"/>
  <c r="K175"/>
  <c r="H182" i="91"/>
  <c r="J281"/>
  <c r="L282"/>
  <c r="H284"/>
  <c r="J285"/>
  <c r="L286"/>
  <c r="H288"/>
  <c r="J289"/>
  <c r="L290"/>
  <c r="H292"/>
  <c r="J293"/>
  <c r="H294"/>
  <c r="J182"/>
  <c r="L238"/>
  <c r="K278"/>
  <c r="K280"/>
  <c r="K282"/>
  <c r="K284"/>
  <c r="K286"/>
  <c r="K288"/>
  <c r="K290"/>
  <c r="K292"/>
  <c r="K134" i="93"/>
  <c r="H134"/>
  <c r="J133"/>
  <c r="H133"/>
  <c r="K133"/>
  <c r="I68"/>
  <c r="H67"/>
  <c r="K68"/>
  <c r="K277" i="91"/>
  <c r="K248"/>
  <c r="K210"/>
  <c r="K190"/>
  <c r="K172"/>
  <c r="K163"/>
  <c r="L280"/>
  <c r="H280"/>
  <c r="J279"/>
  <c r="L278"/>
  <c r="H278"/>
  <c r="J277"/>
  <c r="J248"/>
  <c r="J210"/>
  <c r="J190"/>
  <c r="I182"/>
  <c r="J173"/>
  <c r="J172"/>
  <c r="L163"/>
  <c r="L182"/>
  <c r="I144" i="93"/>
  <c r="I124"/>
  <c r="I106"/>
  <c r="I97"/>
  <c r="I50"/>
  <c r="I144" i="91"/>
  <c r="I124"/>
  <c r="I97"/>
  <c r="I50"/>
  <c r="H248"/>
  <c r="H190"/>
  <c r="L160" i="93"/>
  <c r="H160"/>
  <c r="J159"/>
  <c r="L158"/>
  <c r="H158"/>
  <c r="J157"/>
  <c r="L156"/>
  <c r="H156"/>
  <c r="J155"/>
  <c r="L154"/>
  <c r="H154"/>
  <c r="J153"/>
  <c r="L152"/>
  <c r="H152"/>
  <c r="J151"/>
  <c r="L150"/>
  <c r="H150"/>
  <c r="J149"/>
  <c r="L148"/>
  <c r="H148"/>
  <c r="J147"/>
  <c r="L146"/>
  <c r="H146"/>
  <c r="J145"/>
  <c r="L144"/>
  <c r="H124"/>
  <c r="J124"/>
  <c r="I116"/>
  <c r="J107"/>
  <c r="J106"/>
  <c r="L97"/>
  <c r="K78"/>
  <c r="K58"/>
  <c r="L50"/>
  <c r="L144" i="91"/>
  <c r="L176" i="93"/>
  <c r="L58"/>
  <c r="H144" i="91"/>
  <c r="I116"/>
  <c r="J97"/>
  <c r="H50"/>
  <c r="I32"/>
  <c r="L5"/>
  <c r="J5" i="93"/>
  <c r="H6" i="91"/>
  <c r="I6"/>
  <c r="I5"/>
  <c r="L5" i="93"/>
  <c r="K5"/>
  <c r="L116"/>
  <c r="H124" i="91"/>
  <c r="L97"/>
  <c r="I58"/>
  <c r="I31"/>
  <c r="H98"/>
  <c r="L20"/>
  <c r="K21"/>
  <c r="K20"/>
  <c r="J106"/>
  <c r="J107"/>
  <c r="L107"/>
  <c r="K106"/>
  <c r="K40" i="93"/>
  <c r="I31"/>
  <c r="H229" i="91"/>
  <c r="K229"/>
  <c r="I256"/>
  <c r="L7" i="93"/>
  <c r="J7" i="91"/>
  <c r="I7"/>
  <c r="J22"/>
  <c r="J31"/>
  <c r="L78"/>
  <c r="L41" i="93"/>
  <c r="J98" i="91"/>
  <c r="L32"/>
  <c r="L116"/>
  <c r="H98" i="93"/>
  <c r="L108"/>
  <c r="K125"/>
  <c r="J125"/>
  <c r="L6"/>
  <c r="L21" i="91"/>
  <c r="H174"/>
  <c r="I174"/>
  <c r="H116" i="93"/>
  <c r="H162"/>
  <c r="J163"/>
  <c r="L164"/>
  <c r="H166"/>
  <c r="J167"/>
  <c r="L168"/>
  <c r="H170"/>
  <c r="J171"/>
  <c r="L172"/>
  <c r="H174"/>
  <c r="J175"/>
  <c r="K164" i="91"/>
  <c r="J164"/>
  <c r="H239"/>
  <c r="I107" i="93"/>
  <c r="K146"/>
  <c r="K150"/>
  <c r="K154"/>
  <c r="K158"/>
  <c r="K162"/>
  <c r="K166"/>
  <c r="K170"/>
  <c r="K174"/>
  <c r="L281" i="91"/>
  <c r="J284"/>
  <c r="H287"/>
  <c r="L289"/>
  <c r="J292"/>
  <c r="I173"/>
  <c r="J256"/>
  <c r="I280"/>
  <c r="I284"/>
  <c r="I288"/>
  <c r="I292"/>
  <c r="K238"/>
  <c r="H7" i="93"/>
  <c r="H22" i="91"/>
  <c r="L31"/>
  <c r="I107"/>
  <c r="H58"/>
  <c r="I98"/>
  <c r="H108" i="93"/>
  <c r="L125"/>
  <c r="J21" i="91"/>
  <c r="H78" i="93"/>
  <c r="H163"/>
  <c r="L165"/>
  <c r="J168"/>
  <c r="H171"/>
  <c r="L173"/>
  <c r="K176"/>
  <c r="K239" i="91"/>
  <c r="J78" i="93"/>
  <c r="I146"/>
  <c r="I150"/>
  <c r="I154"/>
  <c r="I158"/>
  <c r="I162"/>
  <c r="I166"/>
  <c r="I170"/>
  <c r="I174"/>
  <c r="H238" i="91"/>
  <c r="J283"/>
  <c r="H286"/>
  <c r="L288"/>
  <c r="J291"/>
  <c r="L294"/>
  <c r="L229"/>
  <c r="I279"/>
  <c r="I283"/>
  <c r="I287"/>
  <c r="I291"/>
  <c r="J134" i="93"/>
  <c r="L133"/>
  <c r="K67"/>
  <c r="I67"/>
  <c r="H68"/>
  <c r="J66"/>
  <c r="J67"/>
  <c r="I66"/>
  <c r="J40" i="91"/>
  <c r="L40"/>
  <c r="K40"/>
  <c r="L21" i="93"/>
  <c r="J20"/>
  <c r="H21"/>
  <c r="I20"/>
  <c r="H20"/>
  <c r="H153" i="91"/>
  <c r="L153"/>
  <c r="J152"/>
  <c r="H152"/>
  <c r="K152"/>
  <c r="L240"/>
  <c r="L177" i="93"/>
  <c r="K135"/>
  <c r="L69"/>
  <c r="K41" i="91"/>
  <c r="K22" i="93"/>
  <c r="L8" i="91"/>
  <c r="H8" i="93"/>
  <c r="K8"/>
  <c r="K295" i="91"/>
  <c r="J257"/>
  <c r="L230"/>
  <c r="J154"/>
  <c r="H32" i="93"/>
  <c r="I32"/>
  <c r="H88" i="91"/>
  <c r="L88" i="93"/>
  <c r="I88"/>
  <c r="L42"/>
  <c r="J108" i="91"/>
  <c r="L23"/>
  <c r="I87"/>
  <c r="K87"/>
  <c r="H87"/>
  <c r="J86"/>
  <c r="I86"/>
  <c r="J87" i="93"/>
  <c r="I87"/>
  <c r="K87"/>
  <c r="L86"/>
  <c r="I86"/>
  <c r="H240" i="91"/>
  <c r="K177" i="93"/>
  <c r="H177"/>
  <c r="H135"/>
  <c r="H69"/>
  <c r="J69"/>
  <c r="H41" i="91"/>
  <c r="L22" i="93"/>
  <c r="I22"/>
  <c r="K8" i="91"/>
  <c r="I8" i="93"/>
  <c r="H295" i="91"/>
  <c r="L257"/>
  <c r="H230"/>
  <c r="I230"/>
  <c r="H154"/>
  <c r="L32" i="93"/>
  <c r="J88" i="91"/>
  <c r="J88" i="93"/>
  <c r="K42"/>
  <c r="J42"/>
  <c r="I108" i="91"/>
  <c r="J23"/>
  <c r="H68"/>
  <c r="K68"/>
  <c r="I67"/>
  <c r="K67"/>
  <c r="L67"/>
  <c r="H66"/>
  <c r="I66"/>
  <c r="K219"/>
  <c r="I219"/>
  <c r="H219"/>
  <c r="J218"/>
  <c r="I218"/>
  <c r="J134"/>
  <c r="K134"/>
  <c r="I134"/>
  <c r="H132"/>
  <c r="H133"/>
  <c r="L132"/>
  <c r="L133"/>
  <c r="K132"/>
  <c r="H200"/>
  <c r="L200"/>
  <c r="L198"/>
  <c r="L199"/>
  <c r="H198"/>
  <c r="H199"/>
  <c r="I198"/>
  <c r="J267"/>
  <c r="K267"/>
  <c r="I267"/>
  <c r="H265"/>
  <c r="L266"/>
  <c r="I266"/>
  <c r="J266"/>
  <c r="K265"/>
  <c r="K69"/>
  <c r="K89" i="93"/>
  <c r="J89"/>
  <c r="H89" i="91"/>
  <c r="H9" i="93"/>
  <c r="L9" i="91"/>
  <c r="H9"/>
  <c r="J220"/>
  <c r="K135"/>
  <c r="L155"/>
  <c r="H296"/>
  <c r="K23" i="93"/>
  <c r="J23"/>
  <c r="J42" i="91"/>
  <c r="J70" i="93"/>
  <c r="I136"/>
  <c r="L201" i="91"/>
  <c r="L268"/>
  <c r="K178" i="93"/>
  <c r="H69" i="91"/>
  <c r="L69"/>
  <c r="L89" i="93"/>
  <c r="L89" i="91"/>
  <c r="J9" i="93"/>
  <c r="K9" i="91"/>
  <c r="H220"/>
  <c r="L220"/>
  <c r="H135"/>
  <c r="K155"/>
  <c r="J155"/>
  <c r="I296"/>
  <c r="L23" i="93"/>
  <c r="H42" i="91"/>
  <c r="L70" i="93"/>
  <c r="K136"/>
  <c r="J136"/>
  <c r="H201" i="91"/>
  <c r="J268"/>
  <c r="I268"/>
  <c r="J178" i="93"/>
  <c r="L178"/>
  <c r="L179"/>
  <c r="K297" i="91"/>
  <c r="K10"/>
  <c r="J10" i="93"/>
  <c r="H269" i="91"/>
  <c r="I202"/>
  <c r="K136"/>
  <c r="J136"/>
  <c r="K221"/>
  <c r="J70"/>
  <c r="K179" i="93"/>
  <c r="H179"/>
  <c r="H297" i="91"/>
  <c r="J10"/>
  <c r="I10"/>
  <c r="L10" i="93"/>
  <c r="I269" i="91"/>
  <c r="K202"/>
  <c r="J202"/>
  <c r="L136"/>
  <c r="J221"/>
  <c r="L70"/>
  <c r="L31" i="93"/>
  <c r="H144"/>
  <c r="K148"/>
  <c r="K152"/>
  <c r="K156"/>
  <c r="K160"/>
  <c r="K164"/>
  <c r="K168"/>
  <c r="K172"/>
  <c r="H283" i="91"/>
  <c r="L285"/>
  <c r="J288"/>
  <c r="H291"/>
  <c r="L293"/>
  <c r="J229"/>
  <c r="I278"/>
  <c r="I282"/>
  <c r="I286"/>
  <c r="I290"/>
  <c r="K294"/>
  <c r="L7"/>
  <c r="L22"/>
  <c r="J78"/>
  <c r="H41" i="93"/>
  <c r="H32" i="91"/>
  <c r="I98" i="93"/>
  <c r="I108"/>
  <c r="H6"/>
  <c r="H78" i="91"/>
  <c r="K174"/>
  <c r="L161" i="93"/>
  <c r="J164"/>
  <c r="H167"/>
  <c r="L169"/>
  <c r="J172"/>
  <c r="H175"/>
  <c r="L164" i="91"/>
  <c r="J40" i="93"/>
  <c r="J116"/>
  <c r="I148"/>
  <c r="I152"/>
  <c r="I156"/>
  <c r="I160"/>
  <c r="I164"/>
  <c r="I168"/>
  <c r="I172"/>
  <c r="J176"/>
  <c r="H282" i="91"/>
  <c r="L284"/>
  <c r="J287"/>
  <c r="H290"/>
  <c r="L292"/>
  <c r="K173"/>
  <c r="L256"/>
  <c r="I281"/>
  <c r="I285"/>
  <c r="I289"/>
  <c r="I293"/>
  <c r="L134" i="93"/>
  <c r="I134"/>
  <c r="I133"/>
  <c r="L68"/>
  <c r="J68"/>
  <c r="H66"/>
  <c r="L66"/>
  <c r="L67"/>
  <c r="K66"/>
  <c r="H40" i="91"/>
  <c r="I40"/>
  <c r="L20" i="93"/>
  <c r="K21"/>
  <c r="J21"/>
  <c r="I21"/>
  <c r="K20"/>
  <c r="J153" i="91"/>
  <c r="I153"/>
  <c r="K153"/>
  <c r="L152"/>
  <c r="I152"/>
  <c r="I240"/>
  <c r="I177" i="93"/>
  <c r="J135"/>
  <c r="K69"/>
  <c r="L41" i="91"/>
  <c r="J22" i="93"/>
  <c r="J8" i="91"/>
  <c r="I8"/>
  <c r="J8" i="93"/>
  <c r="J295" i="91"/>
  <c r="H257"/>
  <c r="I257"/>
  <c r="K230"/>
  <c r="K154"/>
  <c r="J32" i="93"/>
  <c r="L88" i="91"/>
  <c r="I88"/>
  <c r="H88" i="93"/>
  <c r="I42"/>
  <c r="H108" i="91"/>
  <c r="K108"/>
  <c r="K23"/>
  <c r="J87"/>
  <c r="L87"/>
  <c r="L86"/>
  <c r="H86"/>
  <c r="K86"/>
  <c r="H87" i="93"/>
  <c r="L87"/>
  <c r="J86"/>
  <c r="H86"/>
  <c r="K86"/>
  <c r="K240" i="91"/>
  <c r="J240"/>
  <c r="J177" i="93"/>
  <c r="L135"/>
  <c r="I135"/>
  <c r="I69"/>
  <c r="J41" i="91"/>
  <c r="I41"/>
  <c r="H22" i="93"/>
  <c r="H8" i="91"/>
  <c r="L8" i="93"/>
  <c r="L295" i="91"/>
  <c r="I295"/>
  <c r="K257"/>
  <c r="J230"/>
  <c r="L154"/>
  <c r="I154"/>
  <c r="K32" i="93"/>
  <c r="K88" i="91"/>
  <c r="K88" i="93"/>
  <c r="H42"/>
  <c r="L108" i="91"/>
  <c r="H23"/>
  <c r="I23"/>
  <c r="J68"/>
  <c r="I68"/>
  <c r="L68"/>
  <c r="H67"/>
  <c r="L66"/>
  <c r="J66"/>
  <c r="J67"/>
  <c r="K66"/>
  <c r="L219"/>
  <c r="J219"/>
  <c r="L218"/>
  <c r="H218"/>
  <c r="K218"/>
  <c r="H134"/>
  <c r="L134"/>
  <c r="J132"/>
  <c r="I133"/>
  <c r="J133"/>
  <c r="K133"/>
  <c r="I132"/>
  <c r="J200"/>
  <c r="K200"/>
  <c r="I200"/>
  <c r="K199"/>
  <c r="J198"/>
  <c r="I199"/>
  <c r="J199"/>
  <c r="K198"/>
  <c r="H267"/>
  <c r="L267"/>
  <c r="L265"/>
  <c r="K266"/>
  <c r="J265"/>
  <c r="H266"/>
  <c r="I265"/>
  <c r="J69"/>
  <c r="H89" i="93"/>
  <c r="I89" i="91"/>
  <c r="L9" i="93"/>
  <c r="K9"/>
  <c r="I9" i="91"/>
  <c r="K220"/>
  <c r="L135"/>
  <c r="I155"/>
  <c r="L296"/>
  <c r="K296"/>
  <c r="H23" i="93"/>
  <c r="I42" i="91"/>
  <c r="H70" i="93"/>
  <c r="I70"/>
  <c r="L136"/>
  <c r="K201" i="91"/>
  <c r="K268"/>
  <c r="I69"/>
  <c r="I89" i="93"/>
  <c r="K89" i="91"/>
  <c r="J89"/>
  <c r="I9" i="93"/>
  <c r="J9" i="91"/>
  <c r="I220"/>
  <c r="J135"/>
  <c r="I135"/>
  <c r="H155"/>
  <c r="J296"/>
  <c r="I23" i="93"/>
  <c r="K42" i="91"/>
  <c r="L42"/>
  <c r="K70" i="93"/>
  <c r="H136"/>
  <c r="J201" i="91"/>
  <c r="I201"/>
  <c r="H268"/>
  <c r="I178" i="93"/>
  <c r="H178"/>
  <c r="I179"/>
  <c r="J297" i="91"/>
  <c r="H10"/>
  <c r="I10" i="93"/>
  <c r="K269" i="91"/>
  <c r="J269"/>
  <c r="L202"/>
  <c r="H136"/>
  <c r="L221"/>
  <c r="H70"/>
  <c r="I70"/>
  <c r="J179" i="93"/>
  <c r="L297" i="91"/>
  <c r="I297"/>
  <c r="L10"/>
  <c r="K10" i="93"/>
  <c r="H10"/>
  <c r="L269" i="91"/>
  <c r="H202"/>
  <c r="I136"/>
  <c r="H221"/>
  <c r="I221"/>
  <c r="K70"/>
  <c r="L11" i="93"/>
  <c r="K11"/>
  <c r="K11" i="91"/>
  <c r="H298"/>
  <c r="K180" i="93"/>
  <c r="J11"/>
  <c r="L11" i="91"/>
  <c r="J11"/>
  <c r="I298"/>
  <c r="J180" i="93"/>
  <c r="H11"/>
  <c r="L298" i="91"/>
  <c r="L180" i="93"/>
  <c r="I11" i="91"/>
  <c r="I180" i="93"/>
  <c r="H299" i="91"/>
  <c r="I12" i="93"/>
  <c r="I181"/>
  <c r="H12" i="91"/>
  <c r="K299"/>
  <c r="L12" i="93"/>
  <c r="K181"/>
  <c r="H181"/>
  <c r="I12" i="91"/>
  <c r="H300"/>
  <c r="K182" i="93"/>
  <c r="J182"/>
  <c r="I300" i="91"/>
  <c r="H182" i="93"/>
  <c r="H301" i="91"/>
  <c r="K183" i="93"/>
  <c r="J301" i="91"/>
  <c r="I183" i="93"/>
  <c r="H183"/>
  <c r="J184"/>
  <c r="J302" i="91"/>
  <c r="K184" i="93"/>
  <c r="L302" i="91"/>
  <c r="K302"/>
  <c r="J185" i="93"/>
  <c r="L303" i="91"/>
  <c r="I185" i="93"/>
  <c r="J303" i="91"/>
  <c r="I303"/>
  <c r="I304"/>
  <c r="J186" i="93"/>
  <c r="L304" i="91"/>
  <c r="K304"/>
  <c r="L186" i="93"/>
  <c r="J187"/>
  <c r="L305" i="91"/>
  <c r="I305"/>
  <c r="L187" i="93"/>
  <c r="K305" i="91"/>
  <c r="I306"/>
  <c r="J188" i="93"/>
  <c r="L306" i="91"/>
  <c r="K306"/>
  <c r="L188" i="93"/>
  <c r="J189"/>
  <c r="L307" i="91"/>
  <c r="I307"/>
  <c r="L189" i="93"/>
  <c r="K307" i="91"/>
  <c r="I308"/>
  <c r="L190" i="93"/>
  <c r="L308" i="91"/>
  <c r="K308"/>
  <c r="J190" i="93"/>
  <c r="L191"/>
  <c r="L309" i="91"/>
  <c r="I191" i="93"/>
  <c r="J309" i="91"/>
  <c r="I309"/>
  <c r="I310"/>
  <c r="L192" i="93"/>
  <c r="L310" i="91"/>
  <c r="K310"/>
  <c r="J192" i="93"/>
  <c r="I193"/>
  <c r="J311" i="91"/>
  <c r="I311"/>
  <c r="L193" i="93"/>
  <c r="L311" i="91"/>
  <c r="I312"/>
  <c r="H312"/>
  <c r="H313"/>
  <c r="J313"/>
  <c r="I314"/>
  <c r="H314"/>
  <c r="H315"/>
  <c r="J315"/>
  <c r="I316"/>
  <c r="H316"/>
  <c r="H317"/>
  <c r="J317"/>
  <c r="I318"/>
  <c r="H318"/>
  <c r="H319"/>
  <c r="J319"/>
  <c r="I320"/>
  <c r="H320"/>
  <c r="H321"/>
  <c r="J321"/>
  <c r="I322"/>
  <c r="H322"/>
  <c r="H323"/>
  <c r="J323"/>
  <c r="I324"/>
  <c r="H324"/>
  <c r="H325"/>
  <c r="J325"/>
  <c r="J326"/>
  <c r="L326"/>
  <c r="I326"/>
  <c r="L321"/>
  <c r="K321"/>
  <c r="L322"/>
  <c r="L323"/>
  <c r="K323"/>
  <c r="L324"/>
  <c r="L325"/>
  <c r="K325"/>
  <c r="H326"/>
  <c r="H11"/>
  <c r="K298"/>
  <c r="I11" i="93"/>
  <c r="J298" i="91"/>
  <c r="H180" i="93"/>
  <c r="L299" i="91"/>
  <c r="I299"/>
  <c r="J12" i="93"/>
  <c r="L181"/>
  <c r="K12" i="91"/>
  <c r="J299"/>
  <c r="K12" i="93"/>
  <c r="H12"/>
  <c r="J181"/>
  <c r="L12" i="91"/>
  <c r="J12"/>
  <c r="L300"/>
  <c r="K300"/>
  <c r="L182" i="93"/>
  <c r="J300" i="91"/>
  <c r="I182" i="93"/>
  <c r="L301" i="91"/>
  <c r="I301"/>
  <c r="J183" i="93"/>
  <c r="K301" i="91"/>
  <c r="L183" i="93"/>
  <c r="I184"/>
  <c r="H184"/>
  <c r="I302" i="91"/>
  <c r="L184" i="93"/>
  <c r="H302" i="91"/>
  <c r="K185" i="93"/>
  <c r="H185"/>
  <c r="H303" i="91"/>
  <c r="L185" i="93"/>
  <c r="K303" i="91"/>
  <c r="J304"/>
  <c r="I186" i="93"/>
  <c r="H186"/>
  <c r="H304" i="91"/>
  <c r="K186" i="93"/>
  <c r="K187"/>
  <c r="H187"/>
  <c r="H305" i="91"/>
  <c r="I187" i="93"/>
  <c r="J305" i="91"/>
  <c r="J306"/>
  <c r="I188" i="93"/>
  <c r="H188"/>
  <c r="H306" i="91"/>
  <c r="K188" i="93"/>
  <c r="K189"/>
  <c r="H189"/>
  <c r="H307" i="91"/>
  <c r="I189" i="93"/>
  <c r="J307" i="91"/>
  <c r="J308"/>
  <c r="I190" i="93"/>
  <c r="H190"/>
  <c r="H308" i="91"/>
  <c r="K190" i="93"/>
  <c r="K191"/>
  <c r="H191"/>
  <c r="H309" i="91"/>
  <c r="J191" i="93"/>
  <c r="K309" i="91"/>
  <c r="J310"/>
  <c r="I192" i="93"/>
  <c r="H192"/>
  <c r="H310" i="91"/>
  <c r="K192" i="93"/>
  <c r="J193"/>
  <c r="K311" i="91"/>
  <c r="K193" i="93"/>
  <c r="H193"/>
  <c r="H311" i="91"/>
  <c r="J312"/>
  <c r="L312"/>
  <c r="K312"/>
  <c r="L313"/>
  <c r="I313"/>
  <c r="K313"/>
  <c r="J314"/>
  <c r="L314"/>
  <c r="K314"/>
  <c r="L315"/>
  <c r="I315"/>
  <c r="K315"/>
  <c r="J316"/>
  <c r="L316"/>
  <c r="K316"/>
  <c r="L317"/>
  <c r="I317"/>
  <c r="K317"/>
  <c r="J318"/>
  <c r="L318"/>
  <c r="K318"/>
  <c r="L319"/>
  <c r="I319"/>
  <c r="K319"/>
  <c r="J320"/>
  <c r="L320"/>
  <c r="K320"/>
  <c r="I321"/>
  <c r="J322"/>
  <c r="K322"/>
  <c r="I323"/>
  <c r="J324"/>
  <c r="K324"/>
  <c r="I325"/>
  <c r="K326"/>
  <c r="M221"/>
  <c r="M202"/>
  <c r="M70"/>
  <c r="M136"/>
  <c r="M268"/>
  <c r="M136" i="93"/>
  <c r="M155" i="91"/>
  <c r="M70" i="93"/>
  <c r="M23"/>
  <c r="M89"/>
  <c r="M266" i="91"/>
  <c r="M267"/>
  <c r="M134"/>
  <c r="M218"/>
  <c r="M67"/>
  <c r="M23"/>
  <c r="M42" i="93"/>
  <c r="M22"/>
  <c r="M86"/>
  <c r="M87"/>
  <c r="M86" i="91"/>
  <c r="M108"/>
  <c r="M88" i="93"/>
  <c r="M257" i="91"/>
  <c r="M40"/>
  <c r="M66" i="93"/>
  <c r="M78" i="91"/>
  <c r="M32"/>
  <c r="M41" i="93"/>
  <c r="M144"/>
  <c r="M269" i="91"/>
  <c r="M201"/>
  <c r="M42"/>
  <c r="M135"/>
  <c r="M220"/>
  <c r="M69"/>
  <c r="M89"/>
  <c r="M265"/>
  <c r="M199"/>
  <c r="M198"/>
  <c r="M200"/>
  <c r="M133"/>
  <c r="M132"/>
  <c r="M219"/>
  <c r="M66"/>
  <c r="M68"/>
  <c r="M154"/>
  <c r="M230"/>
  <c r="M41"/>
  <c r="M69" i="93"/>
  <c r="M135"/>
  <c r="M240" i="91"/>
  <c r="M87"/>
  <c r="M88"/>
  <c r="M32" i="93"/>
  <c r="M152" i="91"/>
  <c r="M153"/>
  <c r="M20" i="93"/>
  <c r="M21"/>
  <c r="M68"/>
  <c r="M238" i="91"/>
  <c r="M78" i="93"/>
  <c r="M108"/>
  <c r="M58" i="91"/>
  <c r="M22"/>
  <c r="M239"/>
  <c r="M116" i="93"/>
  <c r="M174" i="91"/>
  <c r="M98" i="93"/>
  <c r="M229" i="91"/>
  <c r="M98"/>
  <c r="M124"/>
  <c r="M50"/>
  <c r="M144"/>
  <c r="M124" i="93"/>
  <c r="M190" i="91"/>
  <c r="M248"/>
  <c r="M67" i="93"/>
  <c r="M133"/>
  <c r="M134"/>
  <c r="M182" i="91"/>
  <c r="M40" i="93"/>
  <c r="M21" i="91"/>
  <c r="M107"/>
  <c r="M277"/>
  <c r="M173"/>
  <c r="M107" i="93"/>
  <c r="M164" i="91"/>
  <c r="M58" i="93"/>
  <c r="M125"/>
  <c r="M31" i="91"/>
  <c r="M256"/>
  <c r="M31" i="93"/>
  <c r="M106" i="91"/>
  <c r="M20"/>
  <c r="M116"/>
  <c r="M97"/>
  <c r="M50" i="93"/>
  <c r="M106"/>
  <c r="M97"/>
  <c r="M172" i="91"/>
  <c r="M210"/>
  <c r="M163"/>
  <c r="C163"/>
  <c r="G163"/>
  <c r="C210"/>
  <c r="G210"/>
  <c r="C172"/>
  <c r="G172"/>
  <c r="C97" i="93"/>
  <c r="G97"/>
  <c r="G106"/>
  <c r="C106"/>
  <c r="C50"/>
  <c r="G50"/>
  <c r="C97" i="91"/>
  <c r="G97"/>
  <c r="C116"/>
  <c r="G116"/>
  <c r="G20"/>
  <c r="C20"/>
  <c r="C106"/>
  <c r="G106"/>
  <c r="C31" i="93"/>
  <c r="G31"/>
  <c r="C256" i="91"/>
  <c r="G256"/>
  <c r="G31"/>
  <c r="C31"/>
  <c r="G125" i="93"/>
  <c r="C125"/>
  <c r="C58"/>
  <c r="G58"/>
  <c r="G164" i="91"/>
  <c r="C164"/>
  <c r="G107" i="93"/>
  <c r="C107"/>
  <c r="G173" i="91"/>
  <c r="C173"/>
  <c r="G277"/>
  <c r="C277"/>
  <c r="C107"/>
  <c r="G107"/>
  <c r="C21"/>
  <c r="G21"/>
  <c r="C40" i="93"/>
  <c r="G40"/>
  <c r="C182" i="91"/>
  <c r="G182"/>
  <c r="C134" i="93"/>
  <c r="G134"/>
  <c r="C133"/>
  <c r="G133"/>
  <c r="G67"/>
  <c r="C67"/>
  <c r="C248" i="91"/>
  <c r="G248"/>
  <c r="G190"/>
  <c r="C190"/>
  <c r="G124" i="93"/>
  <c r="C124"/>
  <c r="C144" i="91"/>
  <c r="G144"/>
  <c r="G50"/>
  <c r="C50"/>
  <c r="C124"/>
  <c r="G124"/>
  <c r="C98"/>
  <c r="G98"/>
  <c r="C229"/>
  <c r="G229"/>
  <c r="C98" i="93"/>
  <c r="G98"/>
  <c r="C174" i="91"/>
  <c r="G174"/>
  <c r="G116" i="93"/>
  <c r="C116"/>
  <c r="G239" i="91"/>
  <c r="C239"/>
  <c r="G22"/>
  <c r="C22"/>
  <c r="G58"/>
  <c r="C58"/>
  <c r="G108" i="93"/>
  <c r="C108"/>
  <c r="G78"/>
  <c r="C78"/>
  <c r="G238" i="91"/>
  <c r="C238"/>
  <c r="G68" i="93"/>
  <c r="C68"/>
  <c r="C21"/>
  <c r="G21"/>
  <c r="G20"/>
  <c r="C20"/>
  <c r="G153" i="91"/>
  <c r="C153"/>
  <c r="C152"/>
  <c r="G152"/>
  <c r="C32" i="93"/>
  <c r="G32"/>
  <c r="G88" i="91"/>
  <c r="C88"/>
  <c r="C87"/>
  <c r="G87"/>
  <c r="C240"/>
  <c r="G240"/>
  <c r="C135" i="93"/>
  <c r="G135"/>
  <c r="G69"/>
  <c r="C69"/>
  <c r="G41" i="91"/>
  <c r="C41"/>
  <c r="C230"/>
  <c r="G230"/>
  <c r="G154"/>
  <c r="C154"/>
  <c r="C68"/>
  <c r="G68"/>
  <c r="G66"/>
  <c r="C66"/>
  <c r="G219"/>
  <c r="C219"/>
  <c r="C132"/>
  <c r="G132"/>
  <c r="G133"/>
  <c r="C133"/>
  <c r="C200"/>
  <c r="G200"/>
  <c r="C198"/>
  <c r="G198"/>
  <c r="C199"/>
  <c r="G199"/>
  <c r="C265"/>
  <c r="G265"/>
  <c r="C89"/>
  <c r="G89"/>
  <c r="C69"/>
  <c r="G69"/>
  <c r="G220"/>
  <c r="C220"/>
  <c r="G135"/>
  <c r="C135"/>
  <c r="C42"/>
  <c r="G42"/>
  <c r="G201"/>
  <c r="C201"/>
  <c r="C269"/>
  <c r="G269"/>
  <c r="G144" i="93"/>
  <c r="C144"/>
  <c r="C41"/>
  <c r="G41"/>
  <c r="G32" i="91"/>
  <c r="C32"/>
  <c r="C78"/>
  <c r="G78"/>
  <c r="G66" i="93"/>
  <c r="C66"/>
  <c r="G40" i="91"/>
  <c r="C40"/>
  <c r="C257"/>
  <c r="G257"/>
  <c r="C88" i="93"/>
  <c r="G88"/>
  <c r="C108" i="91"/>
  <c r="G108"/>
  <c r="C86"/>
  <c r="G86"/>
  <c r="C87" i="93"/>
  <c r="G87"/>
  <c r="G86"/>
  <c r="C86"/>
  <c r="G22"/>
  <c r="C22"/>
  <c r="C42"/>
  <c r="G42"/>
  <c r="G23" i="91"/>
  <c r="C23"/>
  <c r="G67"/>
  <c r="C67"/>
  <c r="G218"/>
  <c r="C218"/>
  <c r="G134"/>
  <c r="C134"/>
  <c r="C267"/>
  <c r="G267"/>
  <c r="G266"/>
  <c r="C266"/>
  <c r="C89" i="93"/>
  <c r="G89"/>
  <c r="G23"/>
  <c r="C23"/>
  <c r="G70"/>
  <c r="C70"/>
  <c r="G155" i="91"/>
  <c r="C155"/>
  <c r="G136" i="93"/>
  <c r="C136"/>
  <c r="G268" i="91"/>
  <c r="C268"/>
  <c r="G136"/>
  <c r="C136"/>
  <c r="G70"/>
  <c r="C70"/>
  <c r="G202"/>
  <c r="C202"/>
  <c r="G221"/>
  <c r="C221"/>
  <c r="D221" l="1"/>
  <c r="F221"/>
  <c r="E221"/>
  <c r="F202"/>
  <c r="E202"/>
  <c r="D202"/>
  <c r="F70"/>
  <c r="E70"/>
  <c r="D70"/>
  <c r="E136"/>
  <c r="D136"/>
  <c r="F136"/>
  <c r="D268"/>
  <c r="F268"/>
  <c r="E268"/>
  <c r="F136" i="93"/>
  <c r="E136"/>
  <c r="D136"/>
  <c r="E155" i="91"/>
  <c r="D155"/>
  <c r="F155"/>
  <c r="D70" i="93"/>
  <c r="F70"/>
  <c r="E70"/>
  <c r="E23"/>
  <c r="D23"/>
  <c r="F23"/>
  <c r="F89"/>
  <c r="E89"/>
  <c r="D89"/>
  <c r="F266" i="91"/>
  <c r="E266"/>
  <c r="D266"/>
  <c r="E267"/>
  <c r="D267"/>
  <c r="F267"/>
  <c r="F134"/>
  <c r="E134"/>
  <c r="D134"/>
  <c r="F218"/>
  <c r="E218"/>
  <c r="D218"/>
  <c r="E67"/>
  <c r="D67"/>
  <c r="F67"/>
  <c r="D23"/>
  <c r="F23"/>
  <c r="E23"/>
  <c r="E42" i="93"/>
  <c r="D42"/>
  <c r="F42"/>
  <c r="F22"/>
  <c r="E22"/>
  <c r="D22"/>
  <c r="E86"/>
  <c r="D86"/>
  <c r="F86"/>
  <c r="F87"/>
  <c r="E87"/>
  <c r="D87"/>
  <c r="F86" i="91"/>
  <c r="E86"/>
  <c r="D86"/>
  <c r="D108"/>
  <c r="F108"/>
  <c r="E108"/>
  <c r="F88" i="93"/>
  <c r="E88"/>
  <c r="D88"/>
  <c r="D257" i="91"/>
  <c r="F257"/>
  <c r="E257"/>
  <c r="D40"/>
  <c r="F40"/>
  <c r="E40"/>
  <c r="E66" i="93"/>
  <c r="D66"/>
  <c r="F66"/>
  <c r="D78" i="91"/>
  <c r="F78"/>
  <c r="E78"/>
  <c r="F32"/>
  <c r="E32"/>
  <c r="D32"/>
  <c r="D41" i="93"/>
  <c r="F41"/>
  <c r="E41"/>
  <c r="F144"/>
  <c r="E144"/>
  <c r="D144"/>
  <c r="E269" i="91"/>
  <c r="D269"/>
  <c r="F269"/>
  <c r="D201"/>
  <c r="F201"/>
  <c r="E201"/>
  <c r="E42"/>
  <c r="D42"/>
  <c r="F42"/>
  <c r="F135"/>
  <c r="E135"/>
  <c r="D135"/>
  <c r="F220"/>
  <c r="E220"/>
  <c r="D220"/>
  <c r="F69"/>
  <c r="E69"/>
  <c r="D69"/>
  <c r="E89"/>
  <c r="D89"/>
  <c r="F89"/>
  <c r="D265"/>
  <c r="F265"/>
  <c r="E265"/>
  <c r="F199"/>
  <c r="E199"/>
  <c r="D199"/>
  <c r="D198"/>
  <c r="F198"/>
  <c r="E198"/>
  <c r="E200"/>
  <c r="D200"/>
  <c r="F200"/>
  <c r="F133"/>
  <c r="E133"/>
  <c r="D133"/>
  <c r="D132"/>
  <c r="F132"/>
  <c r="E132"/>
  <c r="D219"/>
  <c r="F219"/>
  <c r="E219"/>
  <c r="F66"/>
  <c r="E66"/>
  <c r="D66"/>
  <c r="F68"/>
  <c r="E68"/>
  <c r="D68"/>
  <c r="F154"/>
  <c r="E154"/>
  <c r="D154"/>
  <c r="D230"/>
  <c r="F230"/>
  <c r="E230"/>
  <c r="F41"/>
  <c r="E41"/>
  <c r="D41"/>
  <c r="E69" i="93"/>
  <c r="D69"/>
  <c r="F69"/>
  <c r="D135"/>
  <c r="F135"/>
  <c r="E135"/>
  <c r="F240" i="91"/>
  <c r="E240"/>
  <c r="D240"/>
  <c r="E87"/>
  <c r="D87"/>
  <c r="F87"/>
  <c r="F88"/>
  <c r="E88"/>
  <c r="D88"/>
  <c r="D32" i="93"/>
  <c r="F32"/>
  <c r="E32"/>
  <c r="E152" i="91"/>
  <c r="D152"/>
  <c r="F152"/>
  <c r="E153"/>
  <c r="D153"/>
  <c r="F153"/>
  <c r="F20" i="93"/>
  <c r="E20"/>
  <c r="D20"/>
  <c r="F21"/>
  <c r="E21"/>
  <c r="D21"/>
  <c r="F68"/>
  <c r="E68"/>
  <c r="D68"/>
  <c r="F238" i="91"/>
  <c r="E238"/>
  <c r="D238"/>
  <c r="F78" i="93"/>
  <c r="E78"/>
  <c r="D78"/>
  <c r="D108"/>
  <c r="F108"/>
  <c r="E108"/>
  <c r="F58" i="91"/>
  <c r="E58"/>
  <c r="D58"/>
  <c r="E22"/>
  <c r="D22"/>
  <c r="F22"/>
  <c r="D239"/>
  <c r="F239"/>
  <c r="E239"/>
  <c r="F116" i="93"/>
  <c r="E116"/>
  <c r="D116"/>
  <c r="D174" i="91"/>
  <c r="F174"/>
  <c r="E174"/>
  <c r="E98" i="93"/>
  <c r="D98"/>
  <c r="F98"/>
  <c r="F229" i="91"/>
  <c r="E229"/>
  <c r="D229"/>
  <c r="F98"/>
  <c r="E98"/>
  <c r="D98"/>
  <c r="E124"/>
  <c r="F124"/>
  <c r="D124"/>
  <c r="F50"/>
  <c r="E50"/>
  <c r="D50"/>
  <c r="E144"/>
  <c r="D144"/>
  <c r="F144"/>
  <c r="E124" i="93"/>
  <c r="D124"/>
  <c r="F124"/>
  <c r="E190" i="91"/>
  <c r="D190"/>
  <c r="F190"/>
  <c r="F248"/>
  <c r="E248"/>
  <c r="D248"/>
  <c r="F67" i="93"/>
  <c r="E67"/>
  <c r="D67"/>
  <c r="F133"/>
  <c r="E133"/>
  <c r="D133"/>
  <c r="F134"/>
  <c r="E134"/>
  <c r="D134"/>
  <c r="F182" i="91"/>
  <c r="E182"/>
  <c r="D182"/>
  <c r="D40" i="93"/>
  <c r="F40"/>
  <c r="E40"/>
  <c r="D21" i="91"/>
  <c r="F21"/>
  <c r="E21"/>
  <c r="D107"/>
  <c r="E107"/>
  <c r="F107"/>
  <c r="E277"/>
  <c r="D277"/>
  <c r="F277"/>
  <c r="F173"/>
  <c r="E173"/>
  <c r="D173"/>
  <c r="E107" i="93"/>
  <c r="D107"/>
  <c r="F107"/>
  <c r="F164" i="91"/>
  <c r="E164"/>
  <c r="D164"/>
  <c r="F58" i="93"/>
  <c r="E58"/>
  <c r="D58"/>
  <c r="E125"/>
  <c r="D125"/>
  <c r="F125"/>
  <c r="D31" i="91"/>
  <c r="F31"/>
  <c r="E31"/>
  <c r="D256"/>
  <c r="F256"/>
  <c r="E256"/>
  <c r="F31" i="93"/>
  <c r="E31"/>
  <c r="D31"/>
  <c r="D106" i="91"/>
  <c r="E106"/>
  <c r="F106"/>
  <c r="F20"/>
  <c r="E20"/>
  <c r="D20"/>
  <c r="F116"/>
  <c r="E116"/>
  <c r="D116"/>
  <c r="E97"/>
  <c r="D97"/>
  <c r="F97"/>
  <c r="F50" i="93"/>
  <c r="E50"/>
  <c r="D50"/>
  <c r="F106"/>
  <c r="E106"/>
  <c r="D106"/>
  <c r="E97"/>
  <c r="D97"/>
  <c r="F97"/>
  <c r="F172" i="91"/>
  <c r="E172"/>
  <c r="D172"/>
  <c r="E210"/>
  <c r="D210"/>
  <c r="F210"/>
  <c r="E163"/>
  <c r="D163"/>
  <c r="F163"/>
</calcChain>
</file>

<file path=xl/sharedStrings.xml><?xml version="1.0" encoding="utf-8"?>
<sst xmlns="http://schemas.openxmlformats.org/spreadsheetml/2006/main" count="1343" uniqueCount="173">
  <si>
    <t>Enter BIB numbers into column C, and Times recorded into column G.</t>
  </si>
  <si>
    <t>Enter &lt;ctrl&gt;&lt;shift&gt;"P" to PRINT the latest result.</t>
  </si>
  <si>
    <t>Enter &lt;ctrl&gt;&lt;shift&gt;"A" to add a new event result.</t>
  </si>
  <si>
    <t>Enter BIB numbers into column N, and Trials recorded into columns O,P,Q.</t>
  </si>
  <si>
    <t>Enter BIB numbers into column N, height in column O and failures in column P,Q.</t>
  </si>
  <si>
    <t>&lt;event name&gt;</t>
  </si>
  <si>
    <t>Name</t>
  </si>
  <si>
    <t>Club</t>
  </si>
  <si>
    <t>Age Group</t>
  </si>
  <si>
    <t>Position</t>
  </si>
  <si>
    <t>Event:</t>
  </si>
  <si>
    <t>Time</t>
  </si>
  <si>
    <t>Distance</t>
  </si>
  <si>
    <t>Height</t>
  </si>
  <si>
    <t>Sch Year</t>
  </si>
  <si>
    <t>Enter Data In These Columns</t>
  </si>
  <si>
    <t>Trial 1</t>
  </si>
  <si>
    <t>Trial 2</t>
  </si>
  <si>
    <t>Trial 3</t>
  </si>
  <si>
    <t>Best 1</t>
  </si>
  <si>
    <t>Best 2</t>
  </si>
  <si>
    <t>Best 3</t>
  </si>
  <si>
    <t>Score</t>
  </si>
  <si>
    <t>Rank</t>
  </si>
  <si>
    <t>M</t>
  </si>
  <si>
    <t>Unknown Athlete</t>
  </si>
  <si>
    <t>DOB</t>
  </si>
  <si>
    <t>M/F</t>
  </si>
  <si>
    <t>Age</t>
  </si>
  <si>
    <t>End</t>
  </si>
  <si>
    <t>Q</t>
  </si>
  <si>
    <t>R</t>
  </si>
  <si>
    <t>S</t>
  </si>
  <si>
    <t>U</t>
  </si>
  <si>
    <t>Total Fails</t>
  </si>
  <si>
    <t>Fails at Ht</t>
  </si>
  <si>
    <t>&lt;end&gt;</t>
  </si>
  <si>
    <t>Bib</t>
  </si>
  <si>
    <t>Isaac Keterer</t>
  </si>
  <si>
    <t>N&amp;P</t>
  </si>
  <si>
    <t>m</t>
  </si>
  <si>
    <t>George Mitchell</t>
  </si>
  <si>
    <t>Unatt</t>
  </si>
  <si>
    <t>Tom Kearney</t>
  </si>
  <si>
    <t>cac</t>
  </si>
  <si>
    <t>Robol Kidane</t>
  </si>
  <si>
    <t>Kaitlin Keaney</t>
  </si>
  <si>
    <t>f</t>
  </si>
  <si>
    <t>Fraya Miller</t>
  </si>
  <si>
    <t>Isaac Murray</t>
  </si>
  <si>
    <t>Matthew Williams</t>
  </si>
  <si>
    <t>Rhys Johns</t>
  </si>
  <si>
    <t>Catherine Groves</t>
  </si>
  <si>
    <t>Leon Smith</t>
  </si>
  <si>
    <t>Sam Brereton</t>
  </si>
  <si>
    <t>Karenza Riley</t>
  </si>
  <si>
    <t>Kizzy Dymond</t>
  </si>
  <si>
    <t>Jenna Dymond</t>
  </si>
  <si>
    <t>Milly Hancock</t>
  </si>
  <si>
    <t>Beth Ireland</t>
  </si>
  <si>
    <t>Amelia Ireland</t>
  </si>
  <si>
    <t>Yr 4 Boys Two Lap Race</t>
  </si>
  <si>
    <t>27.2</t>
  </si>
  <si>
    <t>28.4</t>
  </si>
  <si>
    <t>29.2</t>
  </si>
  <si>
    <t>29.9</t>
  </si>
  <si>
    <t>Yr 4 Girls Two Lap Race</t>
  </si>
  <si>
    <t>29.5</t>
  </si>
  <si>
    <t>30.5</t>
  </si>
  <si>
    <t>Yr 5 Boys Two Lap Race</t>
  </si>
  <si>
    <t>28.3</t>
  </si>
  <si>
    <t>29.6</t>
  </si>
  <si>
    <t>30.3</t>
  </si>
  <si>
    <t>Yr 5 Girls Two Lap Race</t>
  </si>
  <si>
    <t>27.8</t>
  </si>
  <si>
    <t>Yr 6 Boys Two Lap Race</t>
  </si>
  <si>
    <t>29.0</t>
  </si>
  <si>
    <t>Yr 6 Girls Two Lap Race</t>
  </si>
  <si>
    <t>25.5</t>
  </si>
  <si>
    <t>27.9</t>
  </si>
  <si>
    <t>26.0</t>
  </si>
  <si>
    <t>28.2</t>
  </si>
  <si>
    <t>31.6</t>
  </si>
  <si>
    <t>Yr 7 Girls Two Lap Race</t>
  </si>
  <si>
    <t>30.8</t>
  </si>
  <si>
    <t>Yr 4 Boys Shuttle Run</t>
  </si>
  <si>
    <t>30.18</t>
  </si>
  <si>
    <t>31.65</t>
  </si>
  <si>
    <t>32.88</t>
  </si>
  <si>
    <t>35.57</t>
  </si>
  <si>
    <t>Yr 4 Girls Shuttle Run</t>
  </si>
  <si>
    <t>33.12</t>
  </si>
  <si>
    <t>35.25</t>
  </si>
  <si>
    <t>Yr 5 Boys Shuttle Run</t>
  </si>
  <si>
    <t>32.62</t>
  </si>
  <si>
    <t>33.47</t>
  </si>
  <si>
    <t>40.81</t>
  </si>
  <si>
    <t>Yr 5 Girls Shuttle Run</t>
  </si>
  <si>
    <t>31.38</t>
  </si>
  <si>
    <t>Yr 6 Boys Shuttle Run</t>
  </si>
  <si>
    <t>31.59</t>
  </si>
  <si>
    <t>Yr 6 Girls Shuttle Run</t>
  </si>
  <si>
    <t>28.31</t>
  </si>
  <si>
    <t>28.87</t>
  </si>
  <si>
    <t>30.87</t>
  </si>
  <si>
    <t>31.57</t>
  </si>
  <si>
    <t>32.28</t>
  </si>
  <si>
    <t>Yr 7 Girls Shuttle Run</t>
  </si>
  <si>
    <t>32.53</t>
  </si>
  <si>
    <t>Year 4 Boys Foam Javelin</t>
  </si>
  <si>
    <t>Year 4 Girls Foam Javelin</t>
  </si>
  <si>
    <t>Year 5 Boys Foam Javelin</t>
  </si>
  <si>
    <t>Year 5 Girls Foam Javelin</t>
  </si>
  <si>
    <t>Year 6 Boys Foam Javelin</t>
  </si>
  <si>
    <t>Year 6 Girls Foam Javelin</t>
  </si>
  <si>
    <t>Year 7 Girls Foam Javelin</t>
  </si>
  <si>
    <t>Year 4 Boys Chest Push</t>
  </si>
  <si>
    <t>Year 4 Girls Chest Push</t>
  </si>
  <si>
    <t>Year 5 Boys Chest Push</t>
  </si>
  <si>
    <t>Year 5 Girls Chest Push</t>
  </si>
  <si>
    <t>Year 6 Boys Chest Push</t>
  </si>
  <si>
    <t>Year 6 Girls Chest Push</t>
  </si>
  <si>
    <t>Year 7 Girls Chest Push</t>
  </si>
  <si>
    <t>Year 4 Boys Vertical Jump</t>
  </si>
  <si>
    <t>Year 4 Girls Vertical Jump</t>
  </si>
  <si>
    <t>Year 5 Boys Vertical Jump</t>
  </si>
  <si>
    <t>Year 5 Girls Vertical Jump</t>
  </si>
  <si>
    <t>Year 6 Boys Vertical Jump</t>
  </si>
  <si>
    <t>Year 6 Girls Vertical Jump</t>
  </si>
  <si>
    <t>Year 7 Girls Vertical Jump</t>
  </si>
  <si>
    <t>Year 4 Boys Balance</t>
  </si>
  <si>
    <t>time</t>
  </si>
  <si>
    <t>Year 4 Girls Balance</t>
  </si>
  <si>
    <t>Year 5 Boys Balance</t>
  </si>
  <si>
    <t>Year 5 Girls Balance</t>
  </si>
  <si>
    <t>Year 6 Boys Balance</t>
  </si>
  <si>
    <t>Year 6 Girls Balance</t>
  </si>
  <si>
    <t>Year 7 Girls Balance</t>
  </si>
  <si>
    <t>Year 4 Boys Target Throw</t>
  </si>
  <si>
    <t>Year 4 Girls Target Throw</t>
  </si>
  <si>
    <t>Year 5 Boys Target Throw</t>
  </si>
  <si>
    <t>Year 5 Girls Target Throw</t>
  </si>
  <si>
    <t>Year 6 Boys Target Throw</t>
  </si>
  <si>
    <t>Year 6 Girls Target Throw</t>
  </si>
  <si>
    <t>Year 7 Girls Target Throw</t>
  </si>
  <si>
    <t>Year 4 Boys Speed Bounce</t>
  </si>
  <si>
    <t>Year 4 Girls Speed Bounce</t>
  </si>
  <si>
    <t>Year 5 Boys Speed Bounce</t>
  </si>
  <si>
    <t>Year 5 Girls Speed Bounce</t>
  </si>
  <si>
    <t>Year 6 Boys Speed Bounce</t>
  </si>
  <si>
    <t>Year 6 Girls Speed Bounce</t>
  </si>
  <si>
    <t>Year 7 Girls Speed Bounce</t>
  </si>
  <si>
    <t>Year 4 Boys High Stepper</t>
  </si>
  <si>
    <t>15.6</t>
  </si>
  <si>
    <t>15.8</t>
  </si>
  <si>
    <t>16.0</t>
  </si>
  <si>
    <t>17.5</t>
  </si>
  <si>
    <t>Year 4 Girls High Stepper</t>
  </si>
  <si>
    <t>17.7</t>
  </si>
  <si>
    <t>18.7</t>
  </si>
  <si>
    <t>Year 5 Boys High Stepper</t>
  </si>
  <si>
    <t>14.9</t>
  </si>
  <si>
    <t>17.1</t>
  </si>
  <si>
    <t>Year 5 Girls High Stepper</t>
  </si>
  <si>
    <t>14.5</t>
  </si>
  <si>
    <t>Year 6 Boys High Stepper</t>
  </si>
  <si>
    <t>15.4</t>
  </si>
  <si>
    <t>Year 6 Girls High Stepper</t>
  </si>
  <si>
    <t>14.3</t>
  </si>
  <si>
    <t>14.7</t>
  </si>
  <si>
    <t>16.5</t>
  </si>
  <si>
    <t>Year 7 Girls High Steper</t>
  </si>
  <si>
    <t>16.7</t>
  </si>
</sst>
</file>

<file path=xl/styles.xml><?xml version="1.0" encoding="utf-8"?>
<styleSheet xmlns="http://schemas.openxmlformats.org/spreadsheetml/2006/main">
  <fonts count="13">
    <font>
      <sz val="10"/>
      <name val="Arial"/>
    </font>
    <font>
      <b/>
      <i/>
      <sz val="12"/>
      <name val="Arial"/>
      <family val="2"/>
    </font>
    <font>
      <sz val="10"/>
      <color indexed="8"/>
      <name val="Arial"/>
    </font>
    <font>
      <sz val="10"/>
      <color indexed="8"/>
      <name val="MS Sans Serif"/>
    </font>
    <font>
      <sz val="14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i/>
      <sz val="8"/>
      <name val="Arial"/>
      <family val="2"/>
    </font>
    <font>
      <b/>
      <sz val="10"/>
      <color indexed="8"/>
      <name val="Arial"/>
      <family val="2"/>
    </font>
    <font>
      <b/>
      <sz val="10"/>
      <color indexed="48"/>
      <name val="Arial"/>
      <family val="2"/>
    </font>
    <font>
      <sz val="10"/>
      <color indexed="48"/>
      <name val="Arial"/>
      <family val="2"/>
    </font>
    <font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4"/>
        <bgColor indexed="8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2"/>
        <bgColor indexed="64"/>
      </patternFill>
    </fill>
  </fills>
  <borders count="29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medium">
        <color indexed="10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medium">
        <color indexed="64"/>
      </top>
      <bottom style="medium">
        <color indexed="10"/>
      </bottom>
      <diagonal/>
    </border>
    <border>
      <left style="medium">
        <color indexed="64"/>
      </left>
      <right style="thin">
        <color indexed="22"/>
      </right>
      <top style="medium">
        <color indexed="64"/>
      </top>
      <bottom style="medium">
        <color indexed="10"/>
      </bottom>
      <diagonal/>
    </border>
    <border>
      <left style="medium">
        <color indexed="64"/>
      </left>
      <right style="thin">
        <color indexed="22"/>
      </right>
      <top style="medium">
        <color indexed="10"/>
      </top>
      <bottom style="thin">
        <color indexed="22"/>
      </bottom>
      <diagonal/>
    </border>
    <border>
      <left style="medium">
        <color indexed="64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medium">
        <color indexed="64"/>
      </right>
      <top style="medium">
        <color indexed="64"/>
      </top>
      <bottom style="medium">
        <color indexed="10"/>
      </bottom>
      <diagonal/>
    </border>
    <border>
      <left style="thin">
        <color indexed="22"/>
      </left>
      <right style="medium">
        <color indexed="64"/>
      </right>
      <top style="medium">
        <color indexed="10"/>
      </top>
      <bottom style="thin">
        <color indexed="22"/>
      </bottom>
      <diagonal/>
    </border>
    <border>
      <left style="thin">
        <color indexed="22"/>
      </left>
      <right style="medium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106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/>
    <xf numFmtId="0" fontId="4" fillId="0" borderId="0" xfId="0" applyFont="1"/>
    <xf numFmtId="0" fontId="2" fillId="0" borderId="1" xfId="1" applyFont="1" applyFill="1" applyBorder="1" applyAlignment="1">
      <alignment horizontal="left" wrapText="1"/>
    </xf>
    <xf numFmtId="0" fontId="0" fillId="0" borderId="0" xfId="0" applyBorder="1"/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5" fillId="0" borderId="0" xfId="0" applyFont="1"/>
    <xf numFmtId="0" fontId="7" fillId="0" borderId="0" xfId="0" applyFont="1"/>
    <xf numFmtId="0" fontId="1" fillId="0" borderId="2" xfId="0" applyFont="1" applyBorder="1" applyAlignment="1">
      <alignment horizontal="center"/>
    </xf>
    <xf numFmtId="0" fontId="6" fillId="0" borderId="0" xfId="0" applyFont="1"/>
    <xf numFmtId="0" fontId="8" fillId="0" borderId="0" xfId="0" applyFont="1"/>
    <xf numFmtId="2" fontId="6" fillId="0" borderId="0" xfId="0" applyNumberFormat="1" applyFont="1"/>
    <xf numFmtId="2" fontId="8" fillId="0" borderId="0" xfId="0" applyNumberFormat="1" applyFont="1"/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14" fontId="0" fillId="3" borderId="6" xfId="0" applyNumberFormat="1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14" fontId="0" fillId="3" borderId="9" xfId="0" applyNumberFormat="1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2" borderId="3" xfId="0" applyNumberFormat="1" applyFill="1" applyBorder="1" applyAlignment="1">
      <alignment horizontal="center"/>
    </xf>
    <xf numFmtId="0" fontId="0" fillId="3" borderId="6" xfId="0" applyNumberFormat="1" applyFill="1" applyBorder="1" applyAlignment="1">
      <alignment horizontal="center"/>
    </xf>
    <xf numFmtId="0" fontId="0" fillId="3" borderId="9" xfId="0" applyNumberFormat="1" applyFill="1" applyBorder="1" applyAlignment="1">
      <alignment horizontal="center"/>
    </xf>
    <xf numFmtId="14" fontId="0" fillId="0" borderId="0" xfId="0" applyNumberFormat="1" applyAlignment="1">
      <alignment horizontal="center"/>
    </xf>
    <xf numFmtId="0" fontId="2" fillId="0" borderId="1" xfId="2" applyFont="1" applyFill="1" applyBorder="1" applyAlignment="1">
      <alignment horizontal="center" wrapText="1"/>
    </xf>
    <xf numFmtId="0" fontId="6" fillId="4" borderId="12" xfId="0" applyFont="1" applyFill="1" applyBorder="1" applyAlignment="1">
      <alignment horizontal="center"/>
    </xf>
    <xf numFmtId="14" fontId="6" fillId="4" borderId="12" xfId="0" applyNumberFormat="1" applyFont="1" applyFill="1" applyBorder="1" applyAlignment="1">
      <alignment horizontal="center"/>
    </xf>
    <xf numFmtId="0" fontId="11" fillId="3" borderId="0" xfId="0" applyFont="1" applyFill="1" applyAlignment="1">
      <alignment horizontal="center"/>
    </xf>
    <xf numFmtId="0" fontId="9" fillId="5" borderId="12" xfId="2" applyFont="1" applyFill="1" applyBorder="1" applyAlignment="1">
      <alignment horizontal="center" wrapText="1"/>
    </xf>
    <xf numFmtId="0" fontId="10" fillId="2" borderId="12" xfId="0" applyFont="1" applyFill="1" applyBorder="1" applyAlignment="1">
      <alignment horizontal="center"/>
    </xf>
    <xf numFmtId="0" fontId="7" fillId="2" borderId="0" xfId="0" applyFont="1" applyFill="1"/>
    <xf numFmtId="2" fontId="7" fillId="2" borderId="0" xfId="0" applyNumberFormat="1" applyFont="1" applyFill="1"/>
    <xf numFmtId="2" fontId="0" fillId="2" borderId="0" xfId="0" applyNumberFormat="1" applyFill="1"/>
    <xf numFmtId="0" fontId="0" fillId="2" borderId="0" xfId="0" applyFill="1"/>
    <xf numFmtId="1" fontId="0" fillId="0" borderId="0" xfId="0" applyNumberFormat="1"/>
    <xf numFmtId="1" fontId="6" fillId="0" borderId="0" xfId="0" applyNumberFormat="1" applyFont="1"/>
    <xf numFmtId="1" fontId="8" fillId="0" borderId="0" xfId="0" applyNumberFormat="1" applyFont="1"/>
    <xf numFmtId="49" fontId="7" fillId="0" borderId="0" xfId="0" applyNumberFormat="1" applyFont="1" applyAlignment="1">
      <alignment horizontal="right"/>
    </xf>
    <xf numFmtId="49" fontId="0" fillId="0" borderId="0" xfId="0" applyNumberFormat="1"/>
    <xf numFmtId="49" fontId="1" fillId="0" borderId="2" xfId="0" applyNumberFormat="1" applyFont="1" applyBorder="1" applyAlignment="1">
      <alignment horizontal="center" wrapText="1"/>
    </xf>
    <xf numFmtId="49" fontId="1" fillId="0" borderId="0" xfId="0" applyNumberFormat="1" applyFont="1" applyBorder="1" applyAlignment="1">
      <alignment horizontal="center" wrapText="1"/>
    </xf>
    <xf numFmtId="49" fontId="0" fillId="0" borderId="0" xfId="0" applyNumberFormat="1" applyBorder="1" applyAlignment="1">
      <alignment horizontal="center"/>
    </xf>
    <xf numFmtId="0" fontId="12" fillId="0" borderId="0" xfId="0" applyFont="1"/>
    <xf numFmtId="0" fontId="0" fillId="0" borderId="1" xfId="0" applyBorder="1" applyAlignment="1">
      <alignment horizontal="center"/>
    </xf>
    <xf numFmtId="0" fontId="0" fillId="0" borderId="1" xfId="0" applyBorder="1"/>
    <xf numFmtId="0" fontId="2" fillId="0" borderId="13" xfId="1" applyFont="1" applyFill="1" applyBorder="1" applyAlignment="1">
      <alignment horizontal="left" wrapText="1"/>
    </xf>
    <xf numFmtId="0" fontId="0" fillId="0" borderId="13" xfId="0" applyBorder="1" applyAlignment="1">
      <alignment horizontal="center"/>
    </xf>
    <xf numFmtId="14" fontId="0" fillId="0" borderId="0" xfId="0" applyNumberFormat="1"/>
    <xf numFmtId="0" fontId="2" fillId="0" borderId="14" xfId="1" applyFont="1" applyFill="1" applyBorder="1" applyAlignment="1">
      <alignment horizontal="left" wrapText="1"/>
    </xf>
    <xf numFmtId="0" fontId="0" fillId="0" borderId="14" xfId="0" applyBorder="1"/>
    <xf numFmtId="0" fontId="0" fillId="0" borderId="14" xfId="0" applyBorder="1" applyAlignment="1">
      <alignment horizontal="center"/>
    </xf>
    <xf numFmtId="14" fontId="0" fillId="0" borderId="14" xfId="0" applyNumberFormat="1" applyBorder="1" applyAlignment="1">
      <alignment horizontal="center"/>
    </xf>
    <xf numFmtId="0" fontId="0" fillId="0" borderId="13" xfId="0" applyBorder="1"/>
    <xf numFmtId="14" fontId="0" fillId="0" borderId="13" xfId="0" applyNumberFormat="1" applyBorder="1" applyAlignment="1">
      <alignment horizontal="center"/>
    </xf>
    <xf numFmtId="14" fontId="0" fillId="0" borderId="1" xfId="0" applyNumberFormat="1" applyBorder="1"/>
    <xf numFmtId="14" fontId="0" fillId="0" borderId="1" xfId="0" applyNumberForma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11" fillId="3" borderId="18" xfId="0" applyFont="1" applyFill="1" applyBorder="1" applyAlignment="1">
      <alignment horizontal="center"/>
    </xf>
    <xf numFmtId="0" fontId="11" fillId="3" borderId="19" xfId="0" applyFont="1" applyFill="1" applyBorder="1" applyAlignment="1">
      <alignment horizontal="center"/>
    </xf>
    <xf numFmtId="0" fontId="11" fillId="3" borderId="20" xfId="0" applyFont="1" applyFill="1" applyBorder="1" applyAlignment="1">
      <alignment horizontal="center"/>
    </xf>
    <xf numFmtId="0" fontId="7" fillId="6" borderId="0" xfId="0" applyFont="1" applyFill="1" applyBorder="1"/>
    <xf numFmtId="0" fontId="0" fillId="6" borderId="0" xfId="0" applyFill="1" applyBorder="1"/>
    <xf numFmtId="2" fontId="7" fillId="6" borderId="0" xfId="0" applyNumberFormat="1" applyFont="1" applyFill="1" applyBorder="1" applyAlignment="1">
      <alignment horizontal="right"/>
    </xf>
    <xf numFmtId="1" fontId="0" fillId="0" borderId="0" xfId="0" applyNumberFormat="1" applyBorder="1"/>
    <xf numFmtId="0" fontId="7" fillId="2" borderId="0" xfId="0" applyFont="1" applyFill="1" applyBorder="1"/>
    <xf numFmtId="2" fontId="7" fillId="2" borderId="0" xfId="0" applyNumberFormat="1" applyFont="1" applyFill="1" applyBorder="1"/>
    <xf numFmtId="2" fontId="0" fillId="2" borderId="0" xfId="0" applyNumberFormat="1" applyFill="1" applyBorder="1"/>
    <xf numFmtId="0" fontId="0" fillId="2" borderId="0" xfId="0" applyFill="1" applyBorder="1"/>
    <xf numFmtId="0" fontId="4" fillId="6" borderId="0" xfId="0" applyFont="1" applyFill="1" applyBorder="1"/>
    <xf numFmtId="2" fontId="0" fillId="6" borderId="0" xfId="0" applyNumberFormat="1" applyFill="1" applyBorder="1"/>
    <xf numFmtId="2" fontId="0" fillId="0" borderId="0" xfId="0" applyNumberFormat="1" applyBorder="1"/>
    <xf numFmtId="0" fontId="1" fillId="6" borderId="0" xfId="0" applyFont="1" applyFill="1" applyBorder="1" applyAlignment="1">
      <alignment horizontal="center"/>
    </xf>
    <xf numFmtId="2" fontId="1" fillId="6" borderId="0" xfId="0" applyNumberFormat="1" applyFont="1" applyFill="1" applyBorder="1" applyAlignment="1">
      <alignment horizontal="center" wrapText="1"/>
    </xf>
    <xf numFmtId="1" fontId="8" fillId="0" borderId="0" xfId="0" applyNumberFormat="1" applyFont="1" applyBorder="1"/>
    <xf numFmtId="0" fontId="8" fillId="0" borderId="0" xfId="0" applyFont="1" applyBorder="1"/>
    <xf numFmtId="0" fontId="6" fillId="0" borderId="0" xfId="0" applyFont="1" applyBorder="1"/>
    <xf numFmtId="2" fontId="6" fillId="0" borderId="0" xfId="0" applyNumberFormat="1" applyFont="1" applyBorder="1"/>
    <xf numFmtId="2" fontId="8" fillId="0" borderId="0" xfId="0" applyNumberFormat="1" applyFont="1" applyBorder="1"/>
    <xf numFmtId="0" fontId="0" fillId="6" borderId="0" xfId="0" applyFill="1" applyBorder="1" applyAlignment="1">
      <alignment horizontal="center"/>
    </xf>
    <xf numFmtId="2" fontId="0" fillId="6" borderId="0" xfId="0" applyNumberFormat="1" applyFill="1" applyBorder="1" applyAlignment="1">
      <alignment horizontal="center"/>
    </xf>
    <xf numFmtId="1" fontId="0" fillId="7" borderId="21" xfId="0" applyNumberFormat="1" applyFill="1" applyBorder="1"/>
    <xf numFmtId="1" fontId="8" fillId="7" borderId="21" xfId="0" applyNumberFormat="1" applyFont="1" applyFill="1" applyBorder="1"/>
    <xf numFmtId="0" fontId="0" fillId="0" borderId="22" xfId="0" applyBorder="1" applyAlignment="1">
      <alignment horizontal="center" vertical="top" wrapText="1"/>
    </xf>
    <xf numFmtId="0" fontId="0" fillId="0" borderId="23" xfId="0" applyBorder="1" applyAlignment="1">
      <alignment horizontal="center" vertical="top" wrapText="1"/>
    </xf>
    <xf numFmtId="0" fontId="0" fillId="0" borderId="24" xfId="0" applyBorder="1" applyAlignment="1">
      <alignment horizontal="center" vertical="top" wrapText="1"/>
    </xf>
    <xf numFmtId="0" fontId="0" fillId="0" borderId="25" xfId="0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0" fillId="0" borderId="26" xfId="0" applyBorder="1" applyAlignment="1">
      <alignment horizontal="center" vertical="top" wrapText="1"/>
    </xf>
    <xf numFmtId="0" fontId="0" fillId="0" borderId="27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28" xfId="0" applyBorder="1" applyAlignment="1">
      <alignment horizontal="center" vertical="top" wrapText="1"/>
    </xf>
    <xf numFmtId="0" fontId="0" fillId="8" borderId="22" xfId="0" applyFill="1" applyBorder="1" applyAlignment="1">
      <alignment horizontal="center"/>
    </xf>
    <xf numFmtId="0" fontId="0" fillId="8" borderId="23" xfId="0" applyFill="1" applyBorder="1" applyAlignment="1">
      <alignment horizontal="center"/>
    </xf>
    <xf numFmtId="0" fontId="0" fillId="8" borderId="24" xfId="0" applyFill="1" applyBorder="1" applyAlignment="1">
      <alignment horizontal="center"/>
    </xf>
    <xf numFmtId="0" fontId="0" fillId="8" borderId="25" xfId="0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0" fillId="8" borderId="26" xfId="0" applyFill="1" applyBorder="1" applyAlignment="1">
      <alignment horizontal="center"/>
    </xf>
    <xf numFmtId="0" fontId="0" fillId="8" borderId="27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0" fillId="8" borderId="28" xfId="0" applyFill="1" applyBorder="1" applyAlignment="1">
      <alignment horizontal="center"/>
    </xf>
  </cellXfs>
  <cellStyles count="3">
    <cellStyle name="Normal" xfId="0" builtinId="0"/>
    <cellStyle name="Normal_Sheet1" xfId="1"/>
    <cellStyle name="Normal_Sheet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N503"/>
  <sheetViews>
    <sheetView tabSelected="1" workbookViewId="0">
      <pane ySplit="3" topLeftCell="A4" activePane="bottomLeft" state="frozen"/>
      <selection pane="bottomLeft" activeCell="J1" sqref="J1:L36"/>
    </sheetView>
  </sheetViews>
  <sheetFormatPr defaultRowHeight="12.75"/>
  <cols>
    <col min="1" max="1" width="6.7109375" style="1" customWidth="1"/>
    <col min="2" max="2" width="24.7109375" customWidth="1"/>
    <col min="3" max="3" width="14.7109375" customWidth="1"/>
    <col min="4" max="4" width="5.7109375" style="1" customWidth="1"/>
    <col min="5" max="5" width="10.140625" style="27" customWidth="1"/>
    <col min="6" max="6" width="9.7109375" style="1" customWidth="1"/>
    <col min="7" max="7" width="9.85546875" style="31" bestFit="1" customWidth="1"/>
    <col min="8" max="9" width="9.85546875" style="1" customWidth="1"/>
    <col min="10" max="10" width="10.7109375" customWidth="1"/>
    <col min="13" max="13" width="5.7109375" customWidth="1"/>
    <col min="14" max="14" width="20.7109375" customWidth="1"/>
  </cols>
  <sheetData>
    <row r="1" spans="1:14" ht="14.25" customHeight="1" thickTop="1" thickBot="1">
      <c r="A1" s="29" t="s">
        <v>37</v>
      </c>
      <c r="B1" s="29" t="s">
        <v>6</v>
      </c>
      <c r="C1" s="29" t="s">
        <v>7</v>
      </c>
      <c r="D1" s="29" t="s">
        <v>27</v>
      </c>
      <c r="E1" s="30" t="s">
        <v>26</v>
      </c>
      <c r="F1" s="32" t="s">
        <v>14</v>
      </c>
      <c r="G1" s="33" t="s">
        <v>8</v>
      </c>
      <c r="J1" s="15"/>
      <c r="K1" s="16"/>
      <c r="L1" s="17"/>
      <c r="N1" s="8"/>
    </row>
    <row r="2" spans="1:14" ht="14.25" hidden="1" customHeight="1" thickBot="1">
      <c r="A2" s="60">
        <v>999</v>
      </c>
      <c r="B2" s="52" t="s">
        <v>25</v>
      </c>
      <c r="C2" s="53"/>
      <c r="D2" s="54" t="s">
        <v>24</v>
      </c>
      <c r="E2" s="55">
        <v>1</v>
      </c>
      <c r="F2" s="54"/>
      <c r="G2" s="63" t="e">
        <f>IF(F2="",IF(D2="M",VLOOKUP(E2,J$2:L$21,2,TRUE),VLOOKUP(E2,J$2:L$21,3,TRUE)),IF(D2="M",VLOOKUP(F2,J$24:L$45,2,TRUE),VLOOKUP(F2,J$24:L$45,3,TRUE)))</f>
        <v>#N/A</v>
      </c>
      <c r="J2" s="18"/>
      <c r="K2" s="19"/>
      <c r="L2" s="20"/>
    </row>
    <row r="3" spans="1:14" ht="14.25" customHeight="1">
      <c r="A3" s="61">
        <v>999</v>
      </c>
      <c r="B3" s="49" t="s">
        <v>25</v>
      </c>
      <c r="C3" s="56"/>
      <c r="D3" s="50" t="s">
        <v>24</v>
      </c>
      <c r="E3" s="57">
        <v>22909</v>
      </c>
      <c r="F3" s="50"/>
      <c r="G3" s="64" t="e">
        <f>IF(F3="",IF(D3="M",VLOOKUP(E3,J$2:L$21,2,TRUE),VLOOKUP(E3,J$2:L$21,3,TRUE)),IF(D3="M",VLOOKUP(F3,J$24:L$45,2,TRUE),VLOOKUP(F3,J$24:L$45,3,TRUE)))</f>
        <v>#N/A</v>
      </c>
      <c r="J3" s="18"/>
      <c r="K3" s="19"/>
      <c r="L3" s="20"/>
    </row>
    <row r="4" spans="1:14" ht="14.25" customHeight="1">
      <c r="A4" s="62">
        <v>1</v>
      </c>
      <c r="B4" s="4" t="s">
        <v>38</v>
      </c>
      <c r="C4" s="48" t="s">
        <v>39</v>
      </c>
      <c r="D4" s="47" t="s">
        <v>40</v>
      </c>
      <c r="E4" s="58"/>
      <c r="F4" s="28">
        <v>4</v>
      </c>
      <c r="G4" s="65" t="e">
        <f>IF(AND(E4="",F4=""),"",IF(F4="",IF(D4="M",VLOOKUP(E4,J$2:L$21,2,TRUE),VLOOKUP(E4,J$2:L$21,3,TRUE)),IF(D4="M",VLOOKUP(F4,J$24:L$45,2,TRUE),VLOOKUP(F4,J$24:L$45,3,TRUE))))</f>
        <v>#N/A</v>
      </c>
      <c r="J4" s="18"/>
      <c r="K4" s="19"/>
      <c r="L4" s="20"/>
    </row>
    <row r="5" spans="1:14" ht="14.25" customHeight="1">
      <c r="A5" s="62">
        <v>2</v>
      </c>
      <c r="B5" s="4" t="s">
        <v>41</v>
      </c>
      <c r="C5" s="48" t="s">
        <v>42</v>
      </c>
      <c r="D5" s="47" t="s">
        <v>40</v>
      </c>
      <c r="E5" s="59"/>
      <c r="F5" s="28">
        <v>4</v>
      </c>
      <c r="G5" s="65" t="e">
        <f t="shared" ref="G5:G68" si="0">IF(AND(E5="",F5=""),"",IF(F5="",IF(D5="M",VLOOKUP(E5,J$2:L$21,2,TRUE),VLOOKUP(E5,J$2:L$21,3,TRUE)),IF(D5="M",VLOOKUP(F5,J$24:L$45,2,TRUE),VLOOKUP(F5,J$24:L$45,3,TRUE))))</f>
        <v>#N/A</v>
      </c>
      <c r="J5" s="18"/>
      <c r="K5" s="19"/>
      <c r="L5" s="20"/>
    </row>
    <row r="6" spans="1:14" ht="14.25" customHeight="1">
      <c r="A6" s="62">
        <v>3</v>
      </c>
      <c r="B6" s="4" t="s">
        <v>43</v>
      </c>
      <c r="C6" s="48" t="s">
        <v>44</v>
      </c>
      <c r="D6" s="47" t="str">
        <f t="shared" ref="D6:D69" si="1">IF(B6="","",IF(D5="","",D5))</f>
        <v>m</v>
      </c>
      <c r="E6" s="59"/>
      <c r="F6" s="47">
        <v>4</v>
      </c>
      <c r="G6" s="65" t="e">
        <f t="shared" si="0"/>
        <v>#N/A</v>
      </c>
      <c r="J6" s="18"/>
      <c r="K6" s="19"/>
      <c r="L6" s="20"/>
    </row>
    <row r="7" spans="1:14" ht="14.25" customHeight="1">
      <c r="A7" s="62">
        <v>4</v>
      </c>
      <c r="B7" s="4" t="s">
        <v>45</v>
      </c>
      <c r="C7" s="48" t="s">
        <v>39</v>
      </c>
      <c r="D7" s="47" t="str">
        <f t="shared" si="1"/>
        <v>m</v>
      </c>
      <c r="E7" s="59"/>
      <c r="F7" s="28">
        <v>4</v>
      </c>
      <c r="G7" s="65" t="e">
        <f t="shared" si="0"/>
        <v>#N/A</v>
      </c>
      <c r="J7" s="18"/>
      <c r="K7" s="19"/>
      <c r="L7" s="20"/>
    </row>
    <row r="8" spans="1:14" ht="14.25" customHeight="1">
      <c r="A8" s="62">
        <v>5</v>
      </c>
      <c r="B8" s="4" t="s">
        <v>46</v>
      </c>
      <c r="C8" s="48" t="s">
        <v>44</v>
      </c>
      <c r="D8" s="47" t="s">
        <v>47</v>
      </c>
      <c r="E8" s="59"/>
      <c r="F8" s="28">
        <v>4</v>
      </c>
      <c r="G8" s="65" t="e">
        <f t="shared" si="0"/>
        <v>#N/A</v>
      </c>
      <c r="J8" s="18"/>
      <c r="K8" s="19"/>
      <c r="L8" s="20"/>
    </row>
    <row r="9" spans="1:14" ht="14.25" customHeight="1">
      <c r="A9" s="62">
        <v>6</v>
      </c>
      <c r="B9" s="4" t="s">
        <v>48</v>
      </c>
      <c r="C9" s="48" t="s">
        <v>39</v>
      </c>
      <c r="D9" s="47" t="str">
        <f t="shared" si="1"/>
        <v>f</v>
      </c>
      <c r="E9" s="59"/>
      <c r="F9" s="28">
        <v>4</v>
      </c>
      <c r="G9" s="65" t="e">
        <f t="shared" si="0"/>
        <v>#N/A</v>
      </c>
      <c r="J9" s="18"/>
      <c r="K9" s="19"/>
      <c r="L9" s="20"/>
    </row>
    <row r="10" spans="1:14" ht="14.25" customHeight="1">
      <c r="A10" s="62">
        <v>7</v>
      </c>
      <c r="B10" s="4" t="s">
        <v>49</v>
      </c>
      <c r="C10" s="48" t="s">
        <v>44</v>
      </c>
      <c r="D10" s="47" t="s">
        <v>40</v>
      </c>
      <c r="E10" s="59"/>
      <c r="F10" s="28">
        <v>5</v>
      </c>
      <c r="G10" s="65" t="e">
        <f t="shared" si="0"/>
        <v>#N/A</v>
      </c>
      <c r="J10" s="18"/>
      <c r="K10" s="19"/>
      <c r="L10" s="20"/>
    </row>
    <row r="11" spans="1:14" ht="14.25" customHeight="1">
      <c r="A11" s="62">
        <v>8</v>
      </c>
      <c r="B11" s="4" t="s">
        <v>50</v>
      </c>
      <c r="C11" s="48" t="str">
        <f t="shared" ref="C11:C69" si="2">IF(B11="","",IF(C10="","",C10))</f>
        <v>cac</v>
      </c>
      <c r="D11" s="47" t="str">
        <f t="shared" si="1"/>
        <v>m</v>
      </c>
      <c r="E11" s="59"/>
      <c r="F11" s="28">
        <v>5</v>
      </c>
      <c r="G11" s="65" t="e">
        <f t="shared" si="0"/>
        <v>#N/A</v>
      </c>
      <c r="J11" s="18"/>
      <c r="K11" s="19"/>
      <c r="L11" s="20"/>
    </row>
    <row r="12" spans="1:14" ht="14.25" customHeight="1">
      <c r="A12" s="62">
        <v>9</v>
      </c>
      <c r="B12" s="4" t="s">
        <v>51</v>
      </c>
      <c r="C12" s="48" t="str">
        <f t="shared" si="2"/>
        <v>cac</v>
      </c>
      <c r="D12" s="47" t="str">
        <f t="shared" si="1"/>
        <v>m</v>
      </c>
      <c r="E12" s="59"/>
      <c r="F12" s="28">
        <v>5</v>
      </c>
      <c r="G12" s="65" t="e">
        <f t="shared" si="0"/>
        <v>#N/A</v>
      </c>
      <c r="J12" s="18"/>
      <c r="K12" s="19"/>
      <c r="L12" s="20"/>
    </row>
    <row r="13" spans="1:14" ht="14.25" customHeight="1" thickBot="1">
      <c r="A13" s="62">
        <v>10</v>
      </c>
      <c r="B13" s="4" t="s">
        <v>52</v>
      </c>
      <c r="C13" s="48" t="str">
        <f t="shared" si="2"/>
        <v>cac</v>
      </c>
      <c r="D13" s="47" t="s">
        <v>47</v>
      </c>
      <c r="E13" s="59"/>
      <c r="F13" s="28">
        <v>5</v>
      </c>
      <c r="G13" s="65" t="e">
        <f t="shared" si="0"/>
        <v>#N/A</v>
      </c>
      <c r="J13" s="21"/>
      <c r="K13" s="22"/>
      <c r="L13" s="23"/>
    </row>
    <row r="14" spans="1:14" ht="14.25" customHeight="1" thickTop="1">
      <c r="A14" s="62">
        <v>11</v>
      </c>
      <c r="B14" s="4" t="s">
        <v>53</v>
      </c>
      <c r="C14" s="48" t="s">
        <v>44</v>
      </c>
      <c r="D14" s="47" t="s">
        <v>40</v>
      </c>
      <c r="E14" s="59"/>
      <c r="F14" s="28">
        <v>6</v>
      </c>
      <c r="G14" s="65" t="e">
        <f t="shared" si="0"/>
        <v>#N/A</v>
      </c>
    </row>
    <row r="15" spans="1:14" ht="14.25" customHeight="1" thickBot="1">
      <c r="A15" s="62">
        <v>12</v>
      </c>
      <c r="B15" s="4" t="s">
        <v>54</v>
      </c>
      <c r="C15" s="48" t="s">
        <v>39</v>
      </c>
      <c r="D15" s="47" t="str">
        <f t="shared" si="1"/>
        <v>m</v>
      </c>
      <c r="E15" s="59"/>
      <c r="F15" s="28">
        <v>6</v>
      </c>
      <c r="G15" s="65" t="e">
        <f t="shared" si="0"/>
        <v>#N/A</v>
      </c>
    </row>
    <row r="16" spans="1:14" ht="14.25" customHeight="1">
      <c r="A16" s="62">
        <v>13</v>
      </c>
      <c r="B16" s="4" t="s">
        <v>55</v>
      </c>
      <c r="C16" s="48" t="s">
        <v>44</v>
      </c>
      <c r="D16" s="47" t="s">
        <v>47</v>
      </c>
      <c r="E16" s="59"/>
      <c r="F16" s="28">
        <v>6</v>
      </c>
      <c r="G16" s="65" t="e">
        <f t="shared" si="0"/>
        <v>#N/A</v>
      </c>
      <c r="J16" s="88"/>
      <c r="K16" s="89"/>
      <c r="L16" s="90"/>
    </row>
    <row r="17" spans="1:12" ht="14.25" customHeight="1">
      <c r="A17" s="62">
        <v>14</v>
      </c>
      <c r="B17" s="4" t="s">
        <v>56</v>
      </c>
      <c r="C17" s="48" t="s">
        <v>44</v>
      </c>
      <c r="D17" s="47" t="str">
        <f t="shared" si="1"/>
        <v>f</v>
      </c>
      <c r="E17" s="59"/>
      <c r="F17" s="28">
        <v>6</v>
      </c>
      <c r="G17" s="65" t="e">
        <f t="shared" si="0"/>
        <v>#N/A</v>
      </c>
      <c r="J17" s="91"/>
      <c r="K17" s="92"/>
      <c r="L17" s="93"/>
    </row>
    <row r="18" spans="1:12" ht="14.25" customHeight="1" thickBot="1">
      <c r="A18" s="62">
        <v>15</v>
      </c>
      <c r="B18" s="4" t="s">
        <v>57</v>
      </c>
      <c r="C18" s="48" t="s">
        <v>44</v>
      </c>
      <c r="D18" s="47" t="str">
        <f t="shared" si="1"/>
        <v>f</v>
      </c>
      <c r="E18" s="59"/>
      <c r="F18" s="28">
        <v>6</v>
      </c>
      <c r="G18" s="65" t="e">
        <f t="shared" si="0"/>
        <v>#N/A</v>
      </c>
      <c r="J18" s="94"/>
      <c r="K18" s="95"/>
      <c r="L18" s="96"/>
    </row>
    <row r="19" spans="1:12" ht="14.25" customHeight="1">
      <c r="A19" s="62">
        <v>16</v>
      </c>
      <c r="B19" s="4" t="s">
        <v>58</v>
      </c>
      <c r="C19" s="48" t="str">
        <f t="shared" si="2"/>
        <v>cac</v>
      </c>
      <c r="D19" s="47" t="str">
        <f t="shared" si="1"/>
        <v>f</v>
      </c>
      <c r="E19" s="59"/>
      <c r="F19" s="28">
        <v>6</v>
      </c>
      <c r="G19" s="65" t="e">
        <f t="shared" si="0"/>
        <v>#N/A</v>
      </c>
    </row>
    <row r="20" spans="1:12" ht="14.25" customHeight="1">
      <c r="A20" s="62">
        <v>17</v>
      </c>
      <c r="B20" s="4" t="s">
        <v>59</v>
      </c>
      <c r="C20" s="48" t="str">
        <f t="shared" si="2"/>
        <v>cac</v>
      </c>
      <c r="D20" s="47" t="str">
        <f t="shared" si="1"/>
        <v>f</v>
      </c>
      <c r="E20" s="59"/>
      <c r="F20" s="28">
        <v>6</v>
      </c>
      <c r="G20" s="65" t="e">
        <f t="shared" si="0"/>
        <v>#N/A</v>
      </c>
      <c r="J20" s="1"/>
    </row>
    <row r="21" spans="1:12" ht="14.25" customHeight="1">
      <c r="A21" s="62">
        <v>18</v>
      </c>
      <c r="B21" s="4" t="s">
        <v>60</v>
      </c>
      <c r="C21" s="48" t="str">
        <f t="shared" si="2"/>
        <v>cac</v>
      </c>
      <c r="D21" s="47" t="str">
        <f t="shared" si="1"/>
        <v>f</v>
      </c>
      <c r="E21" s="59"/>
      <c r="F21" s="28">
        <v>7</v>
      </c>
      <c r="G21" s="65" t="e">
        <f t="shared" si="0"/>
        <v>#N/A</v>
      </c>
      <c r="J21" s="1"/>
    </row>
    <row r="22" spans="1:12" ht="14.25" customHeight="1" thickBot="1">
      <c r="A22" s="62" t="str">
        <f t="shared" ref="A22:A68" si="3">IF(B22="","",IF(A21=999,1,A21+1))</f>
        <v/>
      </c>
      <c r="B22" s="4"/>
      <c r="C22" s="48" t="str">
        <f t="shared" si="2"/>
        <v/>
      </c>
      <c r="D22" s="47" t="str">
        <f t="shared" si="1"/>
        <v/>
      </c>
      <c r="E22" s="59"/>
      <c r="F22" s="28"/>
      <c r="G22" s="65" t="str">
        <f t="shared" si="0"/>
        <v/>
      </c>
    </row>
    <row r="23" spans="1:12" ht="14.25" customHeight="1" thickTop="1" thickBot="1">
      <c r="A23" s="62" t="str">
        <f t="shared" si="3"/>
        <v/>
      </c>
      <c r="B23" s="4"/>
      <c r="C23" s="48" t="str">
        <f t="shared" si="2"/>
        <v/>
      </c>
      <c r="D23" s="47" t="str">
        <f t="shared" si="1"/>
        <v/>
      </c>
      <c r="E23" s="59"/>
      <c r="F23" s="28"/>
      <c r="G23" s="65" t="str">
        <f t="shared" si="0"/>
        <v/>
      </c>
      <c r="J23" s="24"/>
      <c r="K23" s="16"/>
      <c r="L23" s="17"/>
    </row>
    <row r="24" spans="1:12" ht="14.25" customHeight="1">
      <c r="A24" s="62" t="str">
        <f t="shared" si="3"/>
        <v/>
      </c>
      <c r="B24" s="4"/>
      <c r="C24" s="48" t="str">
        <f t="shared" si="2"/>
        <v/>
      </c>
      <c r="D24" s="47" t="str">
        <f t="shared" si="1"/>
        <v/>
      </c>
      <c r="E24" s="59"/>
      <c r="F24" s="47"/>
      <c r="G24" s="65" t="str">
        <f t="shared" si="0"/>
        <v/>
      </c>
      <c r="J24" s="25"/>
      <c r="K24" s="19"/>
      <c r="L24" s="20"/>
    </row>
    <row r="25" spans="1:12" ht="14.25" customHeight="1">
      <c r="A25" s="62" t="str">
        <f t="shared" si="3"/>
        <v/>
      </c>
      <c r="B25" s="4"/>
      <c r="C25" s="48" t="str">
        <f t="shared" si="2"/>
        <v/>
      </c>
      <c r="D25" s="47" t="str">
        <f t="shared" si="1"/>
        <v/>
      </c>
      <c r="E25" s="59"/>
      <c r="F25" s="47"/>
      <c r="G25" s="65" t="str">
        <f t="shared" si="0"/>
        <v/>
      </c>
      <c r="J25" s="25"/>
      <c r="K25" s="19"/>
      <c r="L25" s="20"/>
    </row>
    <row r="26" spans="1:12" ht="14.25" customHeight="1">
      <c r="A26" s="62" t="str">
        <f t="shared" si="3"/>
        <v/>
      </c>
      <c r="B26" s="4"/>
      <c r="C26" s="48" t="str">
        <f t="shared" si="2"/>
        <v/>
      </c>
      <c r="D26" s="47" t="str">
        <f t="shared" si="1"/>
        <v/>
      </c>
      <c r="E26" s="59"/>
      <c r="F26" s="28"/>
      <c r="G26" s="65" t="str">
        <f t="shared" si="0"/>
        <v/>
      </c>
      <c r="J26" s="25"/>
      <c r="K26" s="19"/>
      <c r="L26" s="20"/>
    </row>
    <row r="27" spans="1:12" ht="14.25" customHeight="1">
      <c r="A27" s="62" t="str">
        <f t="shared" si="3"/>
        <v/>
      </c>
      <c r="B27" s="4"/>
      <c r="C27" s="48" t="str">
        <f t="shared" si="2"/>
        <v/>
      </c>
      <c r="D27" s="47" t="str">
        <f t="shared" si="1"/>
        <v/>
      </c>
      <c r="E27" s="59"/>
      <c r="F27" s="28"/>
      <c r="G27" s="65" t="str">
        <f t="shared" si="0"/>
        <v/>
      </c>
      <c r="J27" s="25"/>
      <c r="K27" s="19"/>
      <c r="L27" s="20"/>
    </row>
    <row r="28" spans="1:12" ht="14.25" customHeight="1">
      <c r="A28" s="62" t="str">
        <f t="shared" si="3"/>
        <v/>
      </c>
      <c r="B28" s="4"/>
      <c r="C28" s="48" t="str">
        <f t="shared" si="2"/>
        <v/>
      </c>
      <c r="D28" s="47" t="str">
        <f t="shared" si="1"/>
        <v/>
      </c>
      <c r="E28" s="59"/>
      <c r="F28" s="47"/>
      <c r="G28" s="65" t="str">
        <f t="shared" si="0"/>
        <v/>
      </c>
      <c r="J28" s="25"/>
      <c r="K28" s="19"/>
      <c r="L28" s="20"/>
    </row>
    <row r="29" spans="1:12" ht="14.25" customHeight="1">
      <c r="A29" s="62" t="str">
        <f t="shared" si="3"/>
        <v/>
      </c>
      <c r="B29" s="4"/>
      <c r="C29" s="48" t="str">
        <f t="shared" si="2"/>
        <v/>
      </c>
      <c r="D29" s="47" t="str">
        <f t="shared" si="1"/>
        <v/>
      </c>
      <c r="E29" s="59"/>
      <c r="F29" s="28"/>
      <c r="G29" s="65" t="str">
        <f t="shared" si="0"/>
        <v/>
      </c>
      <c r="J29" s="25"/>
      <c r="K29" s="19"/>
      <c r="L29" s="20"/>
    </row>
    <row r="30" spans="1:12" ht="14.25" customHeight="1">
      <c r="A30" s="62" t="str">
        <f t="shared" si="3"/>
        <v/>
      </c>
      <c r="B30" s="4"/>
      <c r="C30" s="48" t="str">
        <f t="shared" si="2"/>
        <v/>
      </c>
      <c r="D30" s="47" t="str">
        <f t="shared" si="1"/>
        <v/>
      </c>
      <c r="E30" s="59"/>
      <c r="F30" s="28"/>
      <c r="G30" s="65" t="str">
        <f t="shared" si="0"/>
        <v/>
      </c>
      <c r="J30" s="25"/>
      <c r="K30" s="19"/>
      <c r="L30" s="20"/>
    </row>
    <row r="31" spans="1:12" ht="14.25" customHeight="1">
      <c r="A31" s="62" t="str">
        <f t="shared" si="3"/>
        <v/>
      </c>
      <c r="B31" s="4"/>
      <c r="C31" s="48" t="str">
        <f t="shared" si="2"/>
        <v/>
      </c>
      <c r="D31" s="47" t="str">
        <f t="shared" si="1"/>
        <v/>
      </c>
      <c r="E31" s="59"/>
      <c r="F31" s="47"/>
      <c r="G31" s="65" t="str">
        <f t="shared" si="0"/>
        <v/>
      </c>
      <c r="J31" s="25"/>
      <c r="K31" s="19"/>
      <c r="L31" s="20"/>
    </row>
    <row r="32" spans="1:12" ht="14.25" customHeight="1">
      <c r="A32" s="62" t="str">
        <f t="shared" si="3"/>
        <v/>
      </c>
      <c r="B32" s="4"/>
      <c r="C32" s="48" t="str">
        <f t="shared" si="2"/>
        <v/>
      </c>
      <c r="D32" s="47" t="str">
        <f t="shared" si="1"/>
        <v/>
      </c>
      <c r="E32" s="59"/>
      <c r="F32" s="28"/>
      <c r="G32" s="65" t="str">
        <f t="shared" si="0"/>
        <v/>
      </c>
      <c r="J32" s="25"/>
      <c r="K32" s="19"/>
      <c r="L32" s="20"/>
    </row>
    <row r="33" spans="1:12" ht="14.25" customHeight="1">
      <c r="A33" s="62" t="str">
        <f t="shared" si="3"/>
        <v/>
      </c>
      <c r="B33" s="4"/>
      <c r="C33" s="48" t="str">
        <f t="shared" si="2"/>
        <v/>
      </c>
      <c r="D33" s="47" t="str">
        <f t="shared" si="1"/>
        <v/>
      </c>
      <c r="E33" s="59"/>
      <c r="F33" s="47"/>
      <c r="G33" s="65" t="str">
        <f t="shared" si="0"/>
        <v/>
      </c>
      <c r="J33" s="25"/>
      <c r="K33" s="19"/>
      <c r="L33" s="20"/>
    </row>
    <row r="34" spans="1:12" ht="14.25" customHeight="1">
      <c r="A34" s="62" t="str">
        <f t="shared" si="3"/>
        <v/>
      </c>
      <c r="B34" s="4"/>
      <c r="C34" s="48" t="str">
        <f t="shared" si="2"/>
        <v/>
      </c>
      <c r="D34" s="47" t="str">
        <f t="shared" si="1"/>
        <v/>
      </c>
      <c r="E34" s="59"/>
      <c r="F34" s="28"/>
      <c r="G34" s="65" t="str">
        <f t="shared" si="0"/>
        <v/>
      </c>
      <c r="J34" s="25"/>
      <c r="K34" s="19"/>
      <c r="L34" s="20"/>
    </row>
    <row r="35" spans="1:12" ht="14.25" customHeight="1">
      <c r="A35" s="62" t="str">
        <f t="shared" si="3"/>
        <v/>
      </c>
      <c r="B35" s="4"/>
      <c r="C35" s="48" t="str">
        <f t="shared" si="2"/>
        <v/>
      </c>
      <c r="D35" s="47" t="str">
        <f t="shared" si="1"/>
        <v/>
      </c>
      <c r="E35" s="59"/>
      <c r="F35" s="28"/>
      <c r="G35" s="65" t="str">
        <f t="shared" si="0"/>
        <v/>
      </c>
      <c r="J35" s="25"/>
      <c r="K35" s="19"/>
      <c r="L35" s="20"/>
    </row>
    <row r="36" spans="1:12" ht="14.25" customHeight="1" thickBot="1">
      <c r="A36" s="62" t="str">
        <f t="shared" si="3"/>
        <v/>
      </c>
      <c r="B36" s="4"/>
      <c r="C36" s="48" t="str">
        <f t="shared" si="2"/>
        <v/>
      </c>
      <c r="D36" s="47" t="str">
        <f t="shared" si="1"/>
        <v/>
      </c>
      <c r="E36" s="59"/>
      <c r="F36" s="28"/>
      <c r="G36" s="65" t="str">
        <f t="shared" si="0"/>
        <v/>
      </c>
      <c r="J36" s="26"/>
      <c r="K36" s="22"/>
      <c r="L36" s="23"/>
    </row>
    <row r="37" spans="1:12" ht="14.25" customHeight="1" thickTop="1">
      <c r="A37" s="62" t="str">
        <f t="shared" si="3"/>
        <v/>
      </c>
      <c r="B37" s="4"/>
      <c r="C37" s="48" t="str">
        <f t="shared" si="2"/>
        <v/>
      </c>
      <c r="D37" s="47" t="str">
        <f t="shared" si="1"/>
        <v/>
      </c>
      <c r="E37" s="59"/>
      <c r="F37" s="47"/>
      <c r="G37" s="65" t="str">
        <f t="shared" si="0"/>
        <v/>
      </c>
    </row>
    <row r="38" spans="1:12" ht="14.25" customHeight="1">
      <c r="A38" s="62" t="str">
        <f t="shared" si="3"/>
        <v/>
      </c>
      <c r="B38" s="4"/>
      <c r="C38" s="48" t="str">
        <f t="shared" si="2"/>
        <v/>
      </c>
      <c r="D38" s="47" t="str">
        <f t="shared" si="1"/>
        <v/>
      </c>
      <c r="E38" s="59"/>
      <c r="F38" s="28"/>
      <c r="G38" s="65" t="str">
        <f t="shared" si="0"/>
        <v/>
      </c>
    </row>
    <row r="39" spans="1:12" ht="14.25" customHeight="1">
      <c r="A39" s="62" t="str">
        <f t="shared" si="3"/>
        <v/>
      </c>
      <c r="B39" s="4"/>
      <c r="C39" s="48" t="str">
        <f t="shared" si="2"/>
        <v/>
      </c>
      <c r="D39" s="47" t="str">
        <f t="shared" si="1"/>
        <v/>
      </c>
      <c r="E39" s="59"/>
      <c r="F39" s="28"/>
      <c r="G39" s="65" t="str">
        <f t="shared" si="0"/>
        <v/>
      </c>
    </row>
    <row r="40" spans="1:12" ht="14.25" customHeight="1">
      <c r="A40" s="62" t="str">
        <f t="shared" si="3"/>
        <v/>
      </c>
      <c r="B40" s="4"/>
      <c r="C40" s="48" t="str">
        <f t="shared" si="2"/>
        <v/>
      </c>
      <c r="D40" s="47" t="str">
        <f t="shared" si="1"/>
        <v/>
      </c>
      <c r="E40" s="51"/>
      <c r="F40" s="28"/>
      <c r="G40" s="65" t="str">
        <f t="shared" si="0"/>
        <v/>
      </c>
    </row>
    <row r="41" spans="1:12" ht="14.25" customHeight="1">
      <c r="A41" s="62" t="str">
        <f t="shared" si="3"/>
        <v/>
      </c>
      <c r="B41" s="4"/>
      <c r="C41" s="48" t="str">
        <f t="shared" si="2"/>
        <v/>
      </c>
      <c r="D41" s="47" t="str">
        <f t="shared" si="1"/>
        <v/>
      </c>
      <c r="E41" s="59"/>
      <c r="F41" s="28"/>
      <c r="G41" s="65" t="str">
        <f t="shared" si="0"/>
        <v/>
      </c>
    </row>
    <row r="42" spans="1:12" ht="14.25" customHeight="1">
      <c r="A42" s="62" t="str">
        <f t="shared" si="3"/>
        <v/>
      </c>
      <c r="B42" s="4"/>
      <c r="C42" s="48" t="str">
        <f t="shared" si="2"/>
        <v/>
      </c>
      <c r="D42" s="47" t="str">
        <f t="shared" si="1"/>
        <v/>
      </c>
      <c r="E42" s="59"/>
      <c r="F42" s="28"/>
      <c r="G42" s="65" t="str">
        <f t="shared" si="0"/>
        <v/>
      </c>
    </row>
    <row r="43" spans="1:12" ht="14.25" customHeight="1">
      <c r="A43" s="62" t="str">
        <f t="shared" si="3"/>
        <v/>
      </c>
      <c r="B43" s="4"/>
      <c r="C43" s="48" t="str">
        <f t="shared" si="2"/>
        <v/>
      </c>
      <c r="D43" s="47" t="str">
        <f t="shared" si="1"/>
        <v/>
      </c>
      <c r="E43" s="59"/>
      <c r="F43" s="28"/>
      <c r="G43" s="65" t="str">
        <f t="shared" si="0"/>
        <v/>
      </c>
    </row>
    <row r="44" spans="1:12" ht="14.25" customHeight="1">
      <c r="A44" s="62" t="str">
        <f t="shared" si="3"/>
        <v/>
      </c>
      <c r="B44" s="4"/>
      <c r="C44" s="48" t="str">
        <f t="shared" si="2"/>
        <v/>
      </c>
      <c r="D44" s="47" t="str">
        <f t="shared" si="1"/>
        <v/>
      </c>
      <c r="E44" s="59"/>
      <c r="F44" s="28"/>
      <c r="G44" s="65" t="str">
        <f t="shared" si="0"/>
        <v/>
      </c>
    </row>
    <row r="45" spans="1:12" ht="14.25" customHeight="1">
      <c r="A45" s="62" t="str">
        <f t="shared" si="3"/>
        <v/>
      </c>
      <c r="B45" s="4"/>
      <c r="C45" s="48" t="str">
        <f t="shared" si="2"/>
        <v/>
      </c>
      <c r="D45" s="47" t="str">
        <f t="shared" si="1"/>
        <v/>
      </c>
      <c r="E45" s="59"/>
      <c r="F45" s="28"/>
      <c r="G45" s="65" t="str">
        <f t="shared" si="0"/>
        <v/>
      </c>
    </row>
    <row r="46" spans="1:12" ht="14.25" customHeight="1">
      <c r="A46" s="62" t="str">
        <f t="shared" si="3"/>
        <v/>
      </c>
      <c r="B46" s="4"/>
      <c r="C46" s="48" t="str">
        <f t="shared" si="2"/>
        <v/>
      </c>
      <c r="D46" s="47" t="str">
        <f t="shared" si="1"/>
        <v/>
      </c>
      <c r="E46" s="59"/>
      <c r="F46" s="28"/>
      <c r="G46" s="65" t="str">
        <f t="shared" si="0"/>
        <v/>
      </c>
    </row>
    <row r="47" spans="1:12" ht="14.25" customHeight="1">
      <c r="A47" s="62" t="str">
        <f t="shared" si="3"/>
        <v/>
      </c>
      <c r="B47" s="4"/>
      <c r="C47" s="48" t="str">
        <f t="shared" si="2"/>
        <v/>
      </c>
      <c r="D47" s="47" t="str">
        <f t="shared" si="1"/>
        <v/>
      </c>
      <c r="E47" s="59"/>
      <c r="F47" s="28"/>
      <c r="G47" s="65" t="str">
        <f t="shared" si="0"/>
        <v/>
      </c>
    </row>
    <row r="48" spans="1:12" ht="14.25" customHeight="1">
      <c r="A48" s="62" t="str">
        <f t="shared" si="3"/>
        <v/>
      </c>
      <c r="B48" s="4"/>
      <c r="C48" s="48" t="str">
        <f t="shared" si="2"/>
        <v/>
      </c>
      <c r="D48" s="47" t="str">
        <f t="shared" si="1"/>
        <v/>
      </c>
      <c r="E48" s="59"/>
      <c r="F48" s="28"/>
      <c r="G48" s="65" t="str">
        <f t="shared" si="0"/>
        <v/>
      </c>
    </row>
    <row r="49" spans="1:7" ht="14.25" customHeight="1">
      <c r="A49" s="62" t="str">
        <f t="shared" si="3"/>
        <v/>
      </c>
      <c r="B49" s="4"/>
      <c r="C49" s="48" t="str">
        <f t="shared" si="2"/>
        <v/>
      </c>
      <c r="D49" s="47" t="str">
        <f t="shared" si="1"/>
        <v/>
      </c>
      <c r="E49" s="59"/>
      <c r="F49" s="28"/>
      <c r="G49" s="65" t="str">
        <f t="shared" si="0"/>
        <v/>
      </c>
    </row>
    <row r="50" spans="1:7" ht="14.25" customHeight="1">
      <c r="A50" s="62" t="str">
        <f t="shared" si="3"/>
        <v/>
      </c>
      <c r="B50" s="4"/>
      <c r="C50" s="48" t="str">
        <f t="shared" si="2"/>
        <v/>
      </c>
      <c r="D50" s="47" t="str">
        <f t="shared" si="1"/>
        <v/>
      </c>
      <c r="E50" s="59"/>
      <c r="F50" s="47"/>
      <c r="G50" s="65" t="str">
        <f t="shared" si="0"/>
        <v/>
      </c>
    </row>
    <row r="51" spans="1:7" ht="14.25" customHeight="1">
      <c r="A51" s="62" t="str">
        <f t="shared" si="3"/>
        <v/>
      </c>
      <c r="B51" s="4"/>
      <c r="C51" s="48" t="str">
        <f t="shared" si="2"/>
        <v/>
      </c>
      <c r="D51" s="47" t="str">
        <f t="shared" si="1"/>
        <v/>
      </c>
      <c r="E51" s="59"/>
      <c r="F51" s="28"/>
      <c r="G51" s="65" t="str">
        <f t="shared" si="0"/>
        <v/>
      </c>
    </row>
    <row r="52" spans="1:7" ht="14.25" customHeight="1">
      <c r="A52" s="62" t="str">
        <f t="shared" si="3"/>
        <v/>
      </c>
      <c r="B52" s="4"/>
      <c r="C52" s="48" t="str">
        <f t="shared" si="2"/>
        <v/>
      </c>
      <c r="D52" s="47" t="str">
        <f t="shared" si="1"/>
        <v/>
      </c>
      <c r="E52" s="59"/>
      <c r="F52" s="28"/>
      <c r="G52" s="65" t="str">
        <f t="shared" si="0"/>
        <v/>
      </c>
    </row>
    <row r="53" spans="1:7" ht="14.25" customHeight="1">
      <c r="A53" s="62" t="str">
        <f t="shared" si="3"/>
        <v/>
      </c>
      <c r="B53" s="4"/>
      <c r="C53" s="48" t="str">
        <f t="shared" si="2"/>
        <v/>
      </c>
      <c r="D53" s="47" t="str">
        <f t="shared" si="1"/>
        <v/>
      </c>
      <c r="E53" s="59"/>
      <c r="F53" s="28"/>
      <c r="G53" s="65" t="str">
        <f t="shared" si="0"/>
        <v/>
      </c>
    </row>
    <row r="54" spans="1:7" ht="14.25" customHeight="1">
      <c r="A54" s="62" t="str">
        <f t="shared" si="3"/>
        <v/>
      </c>
      <c r="B54" s="4"/>
      <c r="C54" s="48" t="str">
        <f t="shared" si="2"/>
        <v/>
      </c>
      <c r="D54" s="47" t="str">
        <f t="shared" si="1"/>
        <v/>
      </c>
      <c r="E54" s="59"/>
      <c r="F54" s="28"/>
      <c r="G54" s="65" t="str">
        <f t="shared" si="0"/>
        <v/>
      </c>
    </row>
    <row r="55" spans="1:7" ht="14.25" customHeight="1">
      <c r="A55" s="62" t="str">
        <f t="shared" si="3"/>
        <v/>
      </c>
      <c r="B55" s="4"/>
      <c r="C55" s="48" t="str">
        <f t="shared" si="2"/>
        <v/>
      </c>
      <c r="D55" s="47" t="str">
        <f t="shared" si="1"/>
        <v/>
      </c>
      <c r="E55" s="59"/>
      <c r="F55" s="47"/>
      <c r="G55" s="65" t="str">
        <f t="shared" si="0"/>
        <v/>
      </c>
    </row>
    <row r="56" spans="1:7" ht="14.25" customHeight="1">
      <c r="A56" s="62" t="str">
        <f t="shared" si="3"/>
        <v/>
      </c>
      <c r="B56" s="4"/>
      <c r="C56" s="48" t="str">
        <f t="shared" si="2"/>
        <v/>
      </c>
      <c r="D56" s="47" t="str">
        <f t="shared" si="1"/>
        <v/>
      </c>
      <c r="E56" s="59"/>
      <c r="F56" s="28"/>
      <c r="G56" s="65" t="str">
        <f t="shared" si="0"/>
        <v/>
      </c>
    </row>
    <row r="57" spans="1:7" ht="14.25" customHeight="1">
      <c r="A57" s="62" t="str">
        <f t="shared" si="3"/>
        <v/>
      </c>
      <c r="B57" s="4"/>
      <c r="C57" s="48" t="str">
        <f t="shared" si="2"/>
        <v/>
      </c>
      <c r="D57" s="47" t="str">
        <f t="shared" si="1"/>
        <v/>
      </c>
      <c r="E57" s="59"/>
      <c r="F57" s="28"/>
      <c r="G57" s="65" t="str">
        <f t="shared" si="0"/>
        <v/>
      </c>
    </row>
    <row r="58" spans="1:7" ht="14.25" customHeight="1">
      <c r="A58" s="62" t="str">
        <f t="shared" si="3"/>
        <v/>
      </c>
      <c r="B58" s="4"/>
      <c r="C58" s="48" t="str">
        <f t="shared" si="2"/>
        <v/>
      </c>
      <c r="D58" s="47" t="str">
        <f t="shared" si="1"/>
        <v/>
      </c>
      <c r="E58" s="59"/>
      <c r="F58" s="47"/>
      <c r="G58" s="65" t="str">
        <f t="shared" si="0"/>
        <v/>
      </c>
    </row>
    <row r="59" spans="1:7" ht="14.25" customHeight="1">
      <c r="A59" s="62" t="str">
        <f t="shared" si="3"/>
        <v/>
      </c>
      <c r="B59" s="4"/>
      <c r="C59" s="48" t="str">
        <f t="shared" si="2"/>
        <v/>
      </c>
      <c r="D59" s="47" t="str">
        <f t="shared" si="1"/>
        <v/>
      </c>
      <c r="E59" s="59"/>
      <c r="F59" s="28"/>
      <c r="G59" s="65" t="str">
        <f t="shared" si="0"/>
        <v/>
      </c>
    </row>
    <row r="60" spans="1:7" ht="14.25" customHeight="1">
      <c r="A60" s="62" t="str">
        <f t="shared" si="3"/>
        <v/>
      </c>
      <c r="B60" s="4"/>
      <c r="C60" s="48" t="str">
        <f t="shared" si="2"/>
        <v/>
      </c>
      <c r="D60" s="47" t="str">
        <f t="shared" si="1"/>
        <v/>
      </c>
      <c r="E60" s="59"/>
      <c r="F60" s="28"/>
      <c r="G60" s="65" t="str">
        <f t="shared" si="0"/>
        <v/>
      </c>
    </row>
    <row r="61" spans="1:7" ht="14.25" customHeight="1">
      <c r="A61" s="62" t="str">
        <f t="shared" si="3"/>
        <v/>
      </c>
      <c r="B61" s="4"/>
      <c r="C61" s="48" t="str">
        <f t="shared" si="2"/>
        <v/>
      </c>
      <c r="D61" s="47" t="str">
        <f t="shared" si="1"/>
        <v/>
      </c>
      <c r="E61" s="59"/>
      <c r="F61" s="28"/>
      <c r="G61" s="65" t="str">
        <f t="shared" si="0"/>
        <v/>
      </c>
    </row>
    <row r="62" spans="1:7" ht="14.25" customHeight="1">
      <c r="A62" s="62" t="str">
        <f t="shared" si="3"/>
        <v/>
      </c>
      <c r="B62" s="4"/>
      <c r="C62" s="48" t="str">
        <f t="shared" si="2"/>
        <v/>
      </c>
      <c r="D62" s="47" t="str">
        <f t="shared" si="1"/>
        <v/>
      </c>
      <c r="E62" s="59"/>
      <c r="F62" s="28"/>
      <c r="G62" s="65" t="str">
        <f t="shared" si="0"/>
        <v/>
      </c>
    </row>
    <row r="63" spans="1:7" ht="14.25" customHeight="1">
      <c r="A63" s="62" t="str">
        <f t="shared" si="3"/>
        <v/>
      </c>
      <c r="B63" s="4"/>
      <c r="C63" s="48" t="str">
        <f t="shared" si="2"/>
        <v/>
      </c>
      <c r="D63" s="47" t="str">
        <f t="shared" si="1"/>
        <v/>
      </c>
      <c r="E63" s="59"/>
      <c r="F63" s="47"/>
      <c r="G63" s="65" t="str">
        <f t="shared" si="0"/>
        <v/>
      </c>
    </row>
    <row r="64" spans="1:7" ht="14.25" customHeight="1">
      <c r="A64" s="62" t="str">
        <f t="shared" si="3"/>
        <v/>
      </c>
      <c r="B64" s="4"/>
      <c r="C64" s="48" t="str">
        <f t="shared" si="2"/>
        <v/>
      </c>
      <c r="D64" s="47" t="str">
        <f t="shared" si="1"/>
        <v/>
      </c>
      <c r="E64" s="59"/>
      <c r="F64" s="28"/>
      <c r="G64" s="65" t="str">
        <f t="shared" si="0"/>
        <v/>
      </c>
    </row>
    <row r="65" spans="1:7" ht="14.25" customHeight="1">
      <c r="A65" s="62" t="str">
        <f t="shared" si="3"/>
        <v/>
      </c>
      <c r="B65" s="4"/>
      <c r="C65" s="48" t="str">
        <f t="shared" si="2"/>
        <v/>
      </c>
      <c r="D65" s="47" t="str">
        <f t="shared" si="1"/>
        <v/>
      </c>
      <c r="E65" s="59"/>
      <c r="F65" s="28"/>
      <c r="G65" s="65" t="str">
        <f t="shared" si="0"/>
        <v/>
      </c>
    </row>
    <row r="66" spans="1:7" ht="14.25" customHeight="1">
      <c r="A66" s="62" t="str">
        <f t="shared" si="3"/>
        <v/>
      </c>
      <c r="B66" s="4"/>
      <c r="C66" s="48" t="str">
        <f t="shared" si="2"/>
        <v/>
      </c>
      <c r="D66" s="47" t="str">
        <f t="shared" si="1"/>
        <v/>
      </c>
      <c r="E66" s="59"/>
      <c r="F66" s="28"/>
      <c r="G66" s="65" t="str">
        <f t="shared" si="0"/>
        <v/>
      </c>
    </row>
    <row r="67" spans="1:7" ht="14.25" customHeight="1">
      <c r="A67" s="62" t="str">
        <f t="shared" si="3"/>
        <v/>
      </c>
      <c r="B67" s="4"/>
      <c r="C67" s="48" t="str">
        <f t="shared" si="2"/>
        <v/>
      </c>
      <c r="D67" s="47" t="str">
        <f t="shared" si="1"/>
        <v/>
      </c>
      <c r="E67" s="59"/>
      <c r="F67" s="28"/>
      <c r="G67" s="65" t="str">
        <f t="shared" si="0"/>
        <v/>
      </c>
    </row>
    <row r="68" spans="1:7" ht="14.25" customHeight="1">
      <c r="A68" s="62" t="str">
        <f t="shared" si="3"/>
        <v/>
      </c>
      <c r="B68" s="4"/>
      <c r="C68" s="48" t="str">
        <f t="shared" si="2"/>
        <v/>
      </c>
      <c r="D68" s="47" t="str">
        <f t="shared" si="1"/>
        <v/>
      </c>
      <c r="E68" s="59"/>
      <c r="F68" s="28"/>
      <c r="G68" s="65" t="str">
        <f t="shared" si="0"/>
        <v/>
      </c>
    </row>
    <row r="69" spans="1:7" ht="14.25" customHeight="1">
      <c r="A69" s="62" t="str">
        <f t="shared" ref="A69:A132" si="4">IF(B69="","",IF(A68=999,1,A68+1))</f>
        <v/>
      </c>
      <c r="B69" s="4"/>
      <c r="C69" s="48" t="str">
        <f t="shared" si="2"/>
        <v/>
      </c>
      <c r="D69" s="47" t="str">
        <f t="shared" si="1"/>
        <v/>
      </c>
      <c r="E69" s="59"/>
      <c r="F69" s="47"/>
      <c r="G69" s="65" t="str">
        <f t="shared" ref="G69:G132" si="5">IF(AND(E69="",F69=""),"",IF(F69="",IF(D69="M",VLOOKUP(E69,J$2:L$21,2,TRUE),VLOOKUP(E69,J$2:L$21,3,TRUE)),IF(D69="M",VLOOKUP(F69,J$24:L$45,2,TRUE),VLOOKUP(F69,J$24:L$45,3,TRUE))))</f>
        <v/>
      </c>
    </row>
    <row r="70" spans="1:7" ht="14.25" customHeight="1">
      <c r="A70" s="62" t="str">
        <f t="shared" si="4"/>
        <v/>
      </c>
      <c r="B70" s="4"/>
      <c r="C70" s="48" t="str">
        <f t="shared" ref="C70:C133" si="6">IF(B70="","",IF(C69="","",C69))</f>
        <v/>
      </c>
      <c r="D70" s="47" t="str">
        <f t="shared" ref="D70:D133" si="7">IF(B70="","",IF(D69="","",D69))</f>
        <v/>
      </c>
      <c r="E70" s="59"/>
      <c r="F70" s="28"/>
      <c r="G70" s="65" t="str">
        <f t="shared" si="5"/>
        <v/>
      </c>
    </row>
    <row r="71" spans="1:7" ht="14.25" customHeight="1">
      <c r="A71" s="62" t="str">
        <f t="shared" si="4"/>
        <v/>
      </c>
      <c r="B71" s="4"/>
      <c r="C71" s="48" t="str">
        <f t="shared" si="6"/>
        <v/>
      </c>
      <c r="D71" s="47" t="str">
        <f t="shared" si="7"/>
        <v/>
      </c>
      <c r="E71" s="59"/>
      <c r="F71" s="28"/>
      <c r="G71" s="65" t="str">
        <f t="shared" si="5"/>
        <v/>
      </c>
    </row>
    <row r="72" spans="1:7" ht="14.25" customHeight="1">
      <c r="A72" s="62" t="str">
        <f t="shared" si="4"/>
        <v/>
      </c>
      <c r="B72" s="4"/>
      <c r="C72" s="48" t="str">
        <f t="shared" si="6"/>
        <v/>
      </c>
      <c r="D72" s="47" t="str">
        <f t="shared" si="7"/>
        <v/>
      </c>
      <c r="E72" s="59"/>
      <c r="F72" s="47"/>
      <c r="G72" s="65" t="str">
        <f t="shared" si="5"/>
        <v/>
      </c>
    </row>
    <row r="73" spans="1:7" ht="14.25" customHeight="1">
      <c r="A73" s="62" t="str">
        <f t="shared" si="4"/>
        <v/>
      </c>
      <c r="B73" s="4"/>
      <c r="C73" s="48" t="str">
        <f t="shared" si="6"/>
        <v/>
      </c>
      <c r="D73" s="47" t="str">
        <f t="shared" si="7"/>
        <v/>
      </c>
      <c r="E73" s="59"/>
      <c r="F73" s="28"/>
      <c r="G73" s="65" t="str">
        <f t="shared" si="5"/>
        <v/>
      </c>
    </row>
    <row r="74" spans="1:7" ht="14.25" customHeight="1">
      <c r="A74" s="62" t="str">
        <f t="shared" si="4"/>
        <v/>
      </c>
      <c r="B74" s="4"/>
      <c r="C74" s="48" t="str">
        <f t="shared" si="6"/>
        <v/>
      </c>
      <c r="D74" s="47" t="str">
        <f t="shared" si="7"/>
        <v/>
      </c>
      <c r="E74" s="59"/>
      <c r="F74" s="28"/>
      <c r="G74" s="65" t="str">
        <f t="shared" si="5"/>
        <v/>
      </c>
    </row>
    <row r="75" spans="1:7" ht="14.25" customHeight="1">
      <c r="A75" s="62" t="str">
        <f t="shared" si="4"/>
        <v/>
      </c>
      <c r="B75" s="4"/>
      <c r="C75" s="48" t="str">
        <f t="shared" si="6"/>
        <v/>
      </c>
      <c r="D75" s="47" t="str">
        <f t="shared" si="7"/>
        <v/>
      </c>
      <c r="E75" s="59"/>
      <c r="F75" s="28"/>
      <c r="G75" s="65" t="str">
        <f t="shared" si="5"/>
        <v/>
      </c>
    </row>
    <row r="76" spans="1:7" ht="14.25" customHeight="1">
      <c r="A76" s="62" t="str">
        <f t="shared" si="4"/>
        <v/>
      </c>
      <c r="B76" s="4"/>
      <c r="C76" s="48" t="str">
        <f t="shared" si="6"/>
        <v/>
      </c>
      <c r="D76" s="47" t="str">
        <f t="shared" si="7"/>
        <v/>
      </c>
      <c r="E76" s="59"/>
      <c r="F76" s="28"/>
      <c r="G76" s="65" t="str">
        <f t="shared" si="5"/>
        <v/>
      </c>
    </row>
    <row r="77" spans="1:7" ht="14.25" customHeight="1">
      <c r="A77" s="62" t="str">
        <f t="shared" si="4"/>
        <v/>
      </c>
      <c r="B77" s="4"/>
      <c r="C77" s="48" t="str">
        <f t="shared" si="6"/>
        <v/>
      </c>
      <c r="D77" s="47" t="str">
        <f t="shared" si="7"/>
        <v/>
      </c>
      <c r="E77" s="59"/>
      <c r="F77" s="47"/>
      <c r="G77" s="65" t="str">
        <f t="shared" si="5"/>
        <v/>
      </c>
    </row>
    <row r="78" spans="1:7" ht="14.25" customHeight="1">
      <c r="A78" s="62" t="str">
        <f t="shared" si="4"/>
        <v/>
      </c>
      <c r="B78" s="4"/>
      <c r="C78" s="48" t="str">
        <f t="shared" si="6"/>
        <v/>
      </c>
      <c r="D78" s="47" t="str">
        <f t="shared" si="7"/>
        <v/>
      </c>
      <c r="E78" s="59"/>
      <c r="F78" s="47"/>
      <c r="G78" s="65" t="str">
        <f t="shared" si="5"/>
        <v/>
      </c>
    </row>
    <row r="79" spans="1:7" ht="14.25" customHeight="1">
      <c r="A79" s="62" t="str">
        <f t="shared" si="4"/>
        <v/>
      </c>
      <c r="B79" s="4"/>
      <c r="C79" s="48" t="str">
        <f t="shared" si="6"/>
        <v/>
      </c>
      <c r="D79" s="47" t="str">
        <f t="shared" si="7"/>
        <v/>
      </c>
      <c r="E79" s="59"/>
      <c r="F79" s="47"/>
      <c r="G79" s="65" t="str">
        <f t="shared" si="5"/>
        <v/>
      </c>
    </row>
    <row r="80" spans="1:7" ht="14.25" customHeight="1">
      <c r="A80" s="62" t="str">
        <f t="shared" si="4"/>
        <v/>
      </c>
      <c r="B80" s="4"/>
      <c r="C80" s="48" t="str">
        <f t="shared" si="6"/>
        <v/>
      </c>
      <c r="D80" s="47" t="str">
        <f t="shared" si="7"/>
        <v/>
      </c>
      <c r="E80" s="59"/>
      <c r="F80" s="47"/>
      <c r="G80" s="65" t="str">
        <f t="shared" si="5"/>
        <v/>
      </c>
    </row>
    <row r="81" spans="1:7" ht="14.25" customHeight="1">
      <c r="A81" s="62" t="str">
        <f t="shared" si="4"/>
        <v/>
      </c>
      <c r="B81" s="4"/>
      <c r="C81" s="48" t="str">
        <f t="shared" si="6"/>
        <v/>
      </c>
      <c r="D81" s="47" t="str">
        <f t="shared" si="7"/>
        <v/>
      </c>
      <c r="E81" s="59"/>
      <c r="F81" s="47"/>
      <c r="G81" s="65" t="str">
        <f t="shared" si="5"/>
        <v/>
      </c>
    </row>
    <row r="82" spans="1:7" ht="14.25" customHeight="1">
      <c r="A82" s="62" t="str">
        <f t="shared" si="4"/>
        <v/>
      </c>
      <c r="B82" s="4"/>
      <c r="C82" s="48" t="str">
        <f t="shared" si="6"/>
        <v/>
      </c>
      <c r="D82" s="47" t="str">
        <f t="shared" si="7"/>
        <v/>
      </c>
      <c r="E82" s="59"/>
      <c r="F82" s="28"/>
      <c r="G82" s="65" t="str">
        <f t="shared" si="5"/>
        <v/>
      </c>
    </row>
    <row r="83" spans="1:7" ht="14.25" customHeight="1">
      <c r="A83" s="62" t="str">
        <f t="shared" si="4"/>
        <v/>
      </c>
      <c r="B83" s="4"/>
      <c r="C83" s="48" t="str">
        <f t="shared" si="6"/>
        <v/>
      </c>
      <c r="D83" s="47" t="str">
        <f t="shared" si="7"/>
        <v/>
      </c>
      <c r="E83" s="59"/>
      <c r="F83" s="28"/>
      <c r="G83" s="65" t="str">
        <f t="shared" si="5"/>
        <v/>
      </c>
    </row>
    <row r="84" spans="1:7" ht="14.25" customHeight="1">
      <c r="A84" s="62" t="str">
        <f t="shared" si="4"/>
        <v/>
      </c>
      <c r="B84" s="4"/>
      <c r="C84" s="48" t="str">
        <f t="shared" si="6"/>
        <v/>
      </c>
      <c r="D84" s="47" t="str">
        <f t="shared" si="7"/>
        <v/>
      </c>
      <c r="E84" s="59"/>
      <c r="F84" s="28"/>
      <c r="G84" s="65" t="str">
        <f t="shared" si="5"/>
        <v/>
      </c>
    </row>
    <row r="85" spans="1:7" ht="14.25" customHeight="1">
      <c r="A85" s="62" t="str">
        <f t="shared" si="4"/>
        <v/>
      </c>
      <c r="B85" s="4"/>
      <c r="C85" s="48" t="str">
        <f t="shared" si="6"/>
        <v/>
      </c>
      <c r="D85" s="47" t="str">
        <f t="shared" si="7"/>
        <v/>
      </c>
      <c r="E85" s="59"/>
      <c r="F85" s="28"/>
      <c r="G85" s="65" t="str">
        <f t="shared" si="5"/>
        <v/>
      </c>
    </row>
    <row r="86" spans="1:7" ht="14.25" customHeight="1">
      <c r="A86" s="62" t="str">
        <f t="shared" si="4"/>
        <v/>
      </c>
      <c r="B86" s="4"/>
      <c r="C86" s="48" t="str">
        <f t="shared" si="6"/>
        <v/>
      </c>
      <c r="D86" s="47" t="str">
        <f t="shared" si="7"/>
        <v/>
      </c>
      <c r="E86" s="59"/>
      <c r="F86" s="28"/>
      <c r="G86" s="65" t="str">
        <f t="shared" si="5"/>
        <v/>
      </c>
    </row>
    <row r="87" spans="1:7" ht="14.25" customHeight="1">
      <c r="A87" s="62" t="str">
        <f t="shared" si="4"/>
        <v/>
      </c>
      <c r="B87" s="4"/>
      <c r="C87" s="48" t="str">
        <f t="shared" si="6"/>
        <v/>
      </c>
      <c r="D87" s="47" t="str">
        <f t="shared" si="7"/>
        <v/>
      </c>
      <c r="E87" s="59"/>
      <c r="F87" s="47"/>
      <c r="G87" s="65" t="str">
        <f t="shared" si="5"/>
        <v/>
      </c>
    </row>
    <row r="88" spans="1:7" ht="14.25" customHeight="1">
      <c r="A88" s="62" t="str">
        <f t="shared" si="4"/>
        <v/>
      </c>
      <c r="B88" s="4"/>
      <c r="C88" s="48" t="str">
        <f t="shared" si="6"/>
        <v/>
      </c>
      <c r="D88" s="47" t="str">
        <f t="shared" si="7"/>
        <v/>
      </c>
      <c r="E88" s="59"/>
      <c r="F88" s="28"/>
      <c r="G88" s="65" t="str">
        <f t="shared" si="5"/>
        <v/>
      </c>
    </row>
    <row r="89" spans="1:7" ht="14.25" customHeight="1">
      <c r="A89" s="62" t="str">
        <f t="shared" si="4"/>
        <v/>
      </c>
      <c r="B89" s="4"/>
      <c r="C89" s="48" t="str">
        <f t="shared" si="6"/>
        <v/>
      </c>
      <c r="D89" s="47" t="str">
        <f t="shared" si="7"/>
        <v/>
      </c>
      <c r="E89" s="59"/>
      <c r="F89" s="47"/>
      <c r="G89" s="65" t="str">
        <f t="shared" si="5"/>
        <v/>
      </c>
    </row>
    <row r="90" spans="1:7" ht="14.25" customHeight="1">
      <c r="A90" s="62" t="str">
        <f t="shared" si="4"/>
        <v/>
      </c>
      <c r="B90" s="4"/>
      <c r="C90" s="48" t="str">
        <f t="shared" si="6"/>
        <v/>
      </c>
      <c r="D90" s="47" t="str">
        <f t="shared" si="7"/>
        <v/>
      </c>
      <c r="E90" s="59"/>
      <c r="F90" s="28"/>
      <c r="G90" s="65" t="str">
        <f t="shared" si="5"/>
        <v/>
      </c>
    </row>
    <row r="91" spans="1:7" ht="14.25" customHeight="1">
      <c r="A91" s="62" t="str">
        <f t="shared" si="4"/>
        <v/>
      </c>
      <c r="B91" s="4"/>
      <c r="C91" s="48" t="str">
        <f t="shared" si="6"/>
        <v/>
      </c>
      <c r="D91" s="47" t="str">
        <f t="shared" si="7"/>
        <v/>
      </c>
      <c r="E91" s="59"/>
      <c r="F91" s="47"/>
      <c r="G91" s="65" t="str">
        <f t="shared" si="5"/>
        <v/>
      </c>
    </row>
    <row r="92" spans="1:7" ht="14.25" customHeight="1">
      <c r="A92" s="62" t="str">
        <f t="shared" si="4"/>
        <v/>
      </c>
      <c r="B92" s="4"/>
      <c r="C92" s="48" t="str">
        <f t="shared" si="6"/>
        <v/>
      </c>
      <c r="D92" s="47" t="str">
        <f t="shared" si="7"/>
        <v/>
      </c>
      <c r="E92" s="59"/>
      <c r="F92" s="47"/>
      <c r="G92" s="65" t="str">
        <f t="shared" si="5"/>
        <v/>
      </c>
    </row>
    <row r="93" spans="1:7" ht="14.25" customHeight="1">
      <c r="A93" s="62" t="str">
        <f t="shared" si="4"/>
        <v/>
      </c>
      <c r="B93" s="4"/>
      <c r="C93" s="48" t="str">
        <f t="shared" si="6"/>
        <v/>
      </c>
      <c r="D93" s="47" t="str">
        <f t="shared" si="7"/>
        <v/>
      </c>
      <c r="E93" s="59"/>
      <c r="F93" s="28"/>
      <c r="G93" s="65" t="str">
        <f t="shared" si="5"/>
        <v/>
      </c>
    </row>
    <row r="94" spans="1:7" ht="14.25" customHeight="1">
      <c r="A94" s="62" t="str">
        <f t="shared" si="4"/>
        <v/>
      </c>
      <c r="B94" s="4"/>
      <c r="C94" s="48" t="str">
        <f t="shared" si="6"/>
        <v/>
      </c>
      <c r="D94" s="47" t="str">
        <f t="shared" si="7"/>
        <v/>
      </c>
      <c r="E94" s="59"/>
      <c r="F94" s="28"/>
      <c r="G94" s="65" t="str">
        <f t="shared" si="5"/>
        <v/>
      </c>
    </row>
    <row r="95" spans="1:7" ht="14.25" customHeight="1">
      <c r="A95" s="62" t="str">
        <f t="shared" si="4"/>
        <v/>
      </c>
      <c r="B95" s="4"/>
      <c r="C95" s="48" t="str">
        <f t="shared" si="6"/>
        <v/>
      </c>
      <c r="D95" s="47" t="str">
        <f t="shared" si="7"/>
        <v/>
      </c>
      <c r="E95" s="59"/>
      <c r="F95" s="28"/>
      <c r="G95" s="65" t="str">
        <f t="shared" si="5"/>
        <v/>
      </c>
    </row>
    <row r="96" spans="1:7" ht="14.25" customHeight="1">
      <c r="A96" s="62" t="str">
        <f t="shared" si="4"/>
        <v/>
      </c>
      <c r="B96" s="4"/>
      <c r="C96" s="48" t="str">
        <f t="shared" si="6"/>
        <v/>
      </c>
      <c r="D96" s="47" t="str">
        <f t="shared" si="7"/>
        <v/>
      </c>
      <c r="E96" s="59"/>
      <c r="F96" s="28"/>
      <c r="G96" s="65" t="str">
        <f t="shared" si="5"/>
        <v/>
      </c>
    </row>
    <row r="97" spans="1:7" ht="14.25" customHeight="1">
      <c r="A97" s="62" t="str">
        <f t="shared" si="4"/>
        <v/>
      </c>
      <c r="B97" s="4"/>
      <c r="C97" s="48" t="str">
        <f t="shared" si="6"/>
        <v/>
      </c>
      <c r="D97" s="47" t="str">
        <f t="shared" si="7"/>
        <v/>
      </c>
      <c r="E97" s="59"/>
      <c r="F97" s="28"/>
      <c r="G97" s="65" t="str">
        <f t="shared" si="5"/>
        <v/>
      </c>
    </row>
    <row r="98" spans="1:7" ht="14.25" customHeight="1">
      <c r="A98" s="62" t="str">
        <f t="shared" si="4"/>
        <v/>
      </c>
      <c r="B98" s="4"/>
      <c r="C98" s="48" t="str">
        <f t="shared" si="6"/>
        <v/>
      </c>
      <c r="D98" s="47" t="str">
        <f t="shared" si="7"/>
        <v/>
      </c>
      <c r="E98" s="59"/>
      <c r="F98" s="28"/>
      <c r="G98" s="65" t="str">
        <f t="shared" si="5"/>
        <v/>
      </c>
    </row>
    <row r="99" spans="1:7" ht="14.25" customHeight="1">
      <c r="A99" s="62" t="str">
        <f t="shared" si="4"/>
        <v/>
      </c>
      <c r="B99" s="4"/>
      <c r="C99" s="48" t="str">
        <f t="shared" si="6"/>
        <v/>
      </c>
      <c r="D99" s="47" t="str">
        <f t="shared" si="7"/>
        <v/>
      </c>
      <c r="E99" s="59"/>
      <c r="F99" s="28"/>
      <c r="G99" s="65" t="str">
        <f t="shared" si="5"/>
        <v/>
      </c>
    </row>
    <row r="100" spans="1:7" ht="14.25" customHeight="1">
      <c r="A100" s="62" t="str">
        <f t="shared" si="4"/>
        <v/>
      </c>
      <c r="B100" s="4"/>
      <c r="C100" s="48" t="str">
        <f t="shared" si="6"/>
        <v/>
      </c>
      <c r="D100" s="47" t="str">
        <f t="shared" si="7"/>
        <v/>
      </c>
      <c r="E100" s="59"/>
      <c r="F100" s="28"/>
      <c r="G100" s="65" t="str">
        <f t="shared" si="5"/>
        <v/>
      </c>
    </row>
    <row r="101" spans="1:7" ht="14.25" customHeight="1">
      <c r="A101" s="62" t="str">
        <f t="shared" si="4"/>
        <v/>
      </c>
      <c r="B101" s="4"/>
      <c r="C101" s="48" t="str">
        <f t="shared" si="6"/>
        <v/>
      </c>
      <c r="D101" s="47" t="str">
        <f t="shared" si="7"/>
        <v/>
      </c>
      <c r="E101" s="59"/>
      <c r="F101" s="28"/>
      <c r="G101" s="65" t="str">
        <f t="shared" si="5"/>
        <v/>
      </c>
    </row>
    <row r="102" spans="1:7" ht="14.25" customHeight="1">
      <c r="A102" s="62" t="str">
        <f t="shared" si="4"/>
        <v/>
      </c>
      <c r="B102" s="4"/>
      <c r="C102" s="48" t="str">
        <f t="shared" si="6"/>
        <v/>
      </c>
      <c r="D102" s="47" t="str">
        <f t="shared" si="7"/>
        <v/>
      </c>
      <c r="E102" s="59"/>
      <c r="F102" s="28"/>
      <c r="G102" s="65" t="str">
        <f t="shared" si="5"/>
        <v/>
      </c>
    </row>
    <row r="103" spans="1:7" ht="14.25" customHeight="1">
      <c r="A103" s="62" t="str">
        <f t="shared" si="4"/>
        <v/>
      </c>
      <c r="B103" s="4"/>
      <c r="C103" s="48" t="str">
        <f t="shared" si="6"/>
        <v/>
      </c>
      <c r="D103" s="47" t="str">
        <f t="shared" si="7"/>
        <v/>
      </c>
      <c r="E103" s="59"/>
      <c r="F103" s="28"/>
      <c r="G103" s="65" t="str">
        <f t="shared" si="5"/>
        <v/>
      </c>
    </row>
    <row r="104" spans="1:7" ht="14.25" customHeight="1">
      <c r="A104" s="62" t="str">
        <f t="shared" si="4"/>
        <v/>
      </c>
      <c r="B104" s="4"/>
      <c r="C104" s="48" t="str">
        <f t="shared" si="6"/>
        <v/>
      </c>
      <c r="D104" s="47" t="str">
        <f t="shared" si="7"/>
        <v/>
      </c>
      <c r="E104" s="59"/>
      <c r="F104" s="28"/>
      <c r="G104" s="65" t="str">
        <f t="shared" si="5"/>
        <v/>
      </c>
    </row>
    <row r="105" spans="1:7" ht="14.25" customHeight="1">
      <c r="A105" s="62" t="str">
        <f t="shared" si="4"/>
        <v/>
      </c>
      <c r="B105" s="4"/>
      <c r="C105" s="48" t="str">
        <f t="shared" si="6"/>
        <v/>
      </c>
      <c r="D105" s="47" t="str">
        <f t="shared" si="7"/>
        <v/>
      </c>
      <c r="E105" s="59"/>
      <c r="F105" s="28"/>
      <c r="G105" s="65" t="str">
        <f t="shared" si="5"/>
        <v/>
      </c>
    </row>
    <row r="106" spans="1:7" ht="14.25" customHeight="1">
      <c r="A106" s="62" t="str">
        <f t="shared" si="4"/>
        <v/>
      </c>
      <c r="B106" s="4"/>
      <c r="C106" s="48" t="str">
        <f t="shared" si="6"/>
        <v/>
      </c>
      <c r="D106" s="47" t="str">
        <f t="shared" si="7"/>
        <v/>
      </c>
      <c r="E106" s="59"/>
      <c r="F106" s="47"/>
      <c r="G106" s="65" t="str">
        <f t="shared" si="5"/>
        <v/>
      </c>
    </row>
    <row r="107" spans="1:7" ht="14.25" customHeight="1">
      <c r="A107" s="62" t="str">
        <f t="shared" si="4"/>
        <v/>
      </c>
      <c r="B107" s="4"/>
      <c r="C107" s="48" t="str">
        <f t="shared" si="6"/>
        <v/>
      </c>
      <c r="D107" s="47" t="str">
        <f t="shared" si="7"/>
        <v/>
      </c>
      <c r="E107" s="59"/>
      <c r="F107" s="28"/>
      <c r="G107" s="65" t="str">
        <f t="shared" si="5"/>
        <v/>
      </c>
    </row>
    <row r="108" spans="1:7" ht="14.25" customHeight="1">
      <c r="A108" s="62" t="str">
        <f t="shared" si="4"/>
        <v/>
      </c>
      <c r="B108" s="4"/>
      <c r="C108" s="48" t="str">
        <f t="shared" si="6"/>
        <v/>
      </c>
      <c r="D108" s="47" t="str">
        <f t="shared" si="7"/>
        <v/>
      </c>
      <c r="E108" s="59"/>
      <c r="F108" s="28"/>
      <c r="G108" s="65" t="str">
        <f t="shared" si="5"/>
        <v/>
      </c>
    </row>
    <row r="109" spans="1:7" ht="14.25" customHeight="1">
      <c r="A109" s="62" t="str">
        <f t="shared" si="4"/>
        <v/>
      </c>
      <c r="B109" s="4"/>
      <c r="C109" s="48" t="str">
        <f t="shared" si="6"/>
        <v/>
      </c>
      <c r="D109" s="47" t="str">
        <f t="shared" si="7"/>
        <v/>
      </c>
      <c r="E109" s="59"/>
      <c r="F109" s="28"/>
      <c r="G109" s="65" t="str">
        <f t="shared" si="5"/>
        <v/>
      </c>
    </row>
    <row r="110" spans="1:7" ht="14.25" customHeight="1">
      <c r="A110" s="62" t="str">
        <f t="shared" si="4"/>
        <v/>
      </c>
      <c r="B110" s="4"/>
      <c r="C110" s="48" t="str">
        <f t="shared" si="6"/>
        <v/>
      </c>
      <c r="D110" s="47" t="str">
        <f t="shared" si="7"/>
        <v/>
      </c>
      <c r="E110" s="59"/>
      <c r="F110" s="28"/>
      <c r="G110" s="65" t="str">
        <f t="shared" si="5"/>
        <v/>
      </c>
    </row>
    <row r="111" spans="1:7" ht="14.25" customHeight="1">
      <c r="A111" s="62" t="str">
        <f t="shared" si="4"/>
        <v/>
      </c>
      <c r="B111" s="4"/>
      <c r="C111" s="48" t="str">
        <f t="shared" si="6"/>
        <v/>
      </c>
      <c r="D111" s="47" t="str">
        <f t="shared" si="7"/>
        <v/>
      </c>
      <c r="E111" s="59"/>
      <c r="F111" s="28"/>
      <c r="G111" s="65" t="str">
        <f t="shared" si="5"/>
        <v/>
      </c>
    </row>
    <row r="112" spans="1:7" ht="14.25" customHeight="1">
      <c r="A112" s="62" t="str">
        <f t="shared" si="4"/>
        <v/>
      </c>
      <c r="B112" s="4"/>
      <c r="C112" s="48" t="str">
        <f t="shared" si="6"/>
        <v/>
      </c>
      <c r="D112" s="47" t="str">
        <f t="shared" si="7"/>
        <v/>
      </c>
      <c r="E112" s="59"/>
      <c r="F112" s="47"/>
      <c r="G112" s="65" t="str">
        <f t="shared" si="5"/>
        <v/>
      </c>
    </row>
    <row r="113" spans="1:7" ht="14.25" customHeight="1">
      <c r="A113" s="62" t="str">
        <f t="shared" si="4"/>
        <v/>
      </c>
      <c r="B113" s="4"/>
      <c r="C113" s="48" t="str">
        <f t="shared" si="6"/>
        <v/>
      </c>
      <c r="D113" s="47" t="str">
        <f t="shared" si="7"/>
        <v/>
      </c>
      <c r="E113" s="59"/>
      <c r="F113" s="28"/>
      <c r="G113" s="65" t="str">
        <f t="shared" si="5"/>
        <v/>
      </c>
    </row>
    <row r="114" spans="1:7" ht="14.25" customHeight="1">
      <c r="A114" s="62" t="str">
        <f t="shared" si="4"/>
        <v/>
      </c>
      <c r="B114" s="4"/>
      <c r="C114" s="48" t="str">
        <f t="shared" si="6"/>
        <v/>
      </c>
      <c r="D114" s="47" t="str">
        <f t="shared" si="7"/>
        <v/>
      </c>
      <c r="E114" s="59"/>
      <c r="F114" s="47"/>
      <c r="G114" s="65" t="str">
        <f t="shared" si="5"/>
        <v/>
      </c>
    </row>
    <row r="115" spans="1:7" ht="14.25" customHeight="1">
      <c r="A115" s="62" t="str">
        <f t="shared" si="4"/>
        <v/>
      </c>
      <c r="B115" s="4"/>
      <c r="C115" s="48" t="str">
        <f t="shared" si="6"/>
        <v/>
      </c>
      <c r="D115" s="47" t="str">
        <f t="shared" si="7"/>
        <v/>
      </c>
      <c r="E115" s="59"/>
      <c r="F115" s="28"/>
      <c r="G115" s="65" t="str">
        <f t="shared" si="5"/>
        <v/>
      </c>
    </row>
    <row r="116" spans="1:7" ht="14.25" customHeight="1">
      <c r="A116" s="62" t="str">
        <f t="shared" si="4"/>
        <v/>
      </c>
      <c r="B116" s="4"/>
      <c r="C116" s="48" t="str">
        <f t="shared" si="6"/>
        <v/>
      </c>
      <c r="D116" s="47" t="str">
        <f t="shared" si="7"/>
        <v/>
      </c>
      <c r="E116" s="59"/>
      <c r="F116" s="28"/>
      <c r="G116" s="65" t="str">
        <f t="shared" si="5"/>
        <v/>
      </c>
    </row>
    <row r="117" spans="1:7" ht="14.25" customHeight="1">
      <c r="A117" s="62" t="str">
        <f t="shared" si="4"/>
        <v/>
      </c>
      <c r="B117" s="4"/>
      <c r="C117" s="48" t="str">
        <f t="shared" si="6"/>
        <v/>
      </c>
      <c r="D117" s="47" t="str">
        <f t="shared" si="7"/>
        <v/>
      </c>
      <c r="E117" s="59"/>
      <c r="F117" s="28"/>
      <c r="G117" s="65" t="str">
        <f t="shared" si="5"/>
        <v/>
      </c>
    </row>
    <row r="118" spans="1:7" ht="14.25" customHeight="1">
      <c r="A118" s="62" t="str">
        <f t="shared" si="4"/>
        <v/>
      </c>
      <c r="B118" s="4"/>
      <c r="C118" s="48" t="str">
        <f t="shared" si="6"/>
        <v/>
      </c>
      <c r="D118" s="47" t="str">
        <f t="shared" si="7"/>
        <v/>
      </c>
      <c r="E118" s="59"/>
      <c r="F118" s="28"/>
      <c r="G118" s="65" t="str">
        <f t="shared" si="5"/>
        <v/>
      </c>
    </row>
    <row r="119" spans="1:7" ht="14.25" customHeight="1">
      <c r="A119" s="62" t="str">
        <f t="shared" si="4"/>
        <v/>
      </c>
      <c r="B119" s="4"/>
      <c r="C119" s="48" t="str">
        <f t="shared" si="6"/>
        <v/>
      </c>
      <c r="D119" s="47" t="str">
        <f t="shared" si="7"/>
        <v/>
      </c>
      <c r="E119" s="59"/>
      <c r="F119" s="28"/>
      <c r="G119" s="65" t="str">
        <f t="shared" si="5"/>
        <v/>
      </c>
    </row>
    <row r="120" spans="1:7" ht="14.25" customHeight="1">
      <c r="A120" s="62" t="str">
        <f t="shared" si="4"/>
        <v/>
      </c>
      <c r="B120" s="4"/>
      <c r="C120" s="48" t="str">
        <f t="shared" si="6"/>
        <v/>
      </c>
      <c r="D120" s="47" t="str">
        <f t="shared" si="7"/>
        <v/>
      </c>
      <c r="E120" s="59"/>
      <c r="F120" s="47"/>
      <c r="G120" s="65" t="str">
        <f t="shared" si="5"/>
        <v/>
      </c>
    </row>
    <row r="121" spans="1:7" ht="14.25" customHeight="1">
      <c r="A121" s="62" t="str">
        <f t="shared" si="4"/>
        <v/>
      </c>
      <c r="B121" s="4"/>
      <c r="C121" s="48" t="str">
        <f t="shared" si="6"/>
        <v/>
      </c>
      <c r="D121" s="47" t="str">
        <f t="shared" si="7"/>
        <v/>
      </c>
      <c r="E121" s="59"/>
      <c r="F121" s="47"/>
      <c r="G121" s="65" t="str">
        <f t="shared" si="5"/>
        <v/>
      </c>
    </row>
    <row r="122" spans="1:7" ht="14.25" customHeight="1">
      <c r="A122" s="62" t="str">
        <f t="shared" si="4"/>
        <v/>
      </c>
      <c r="B122" s="4"/>
      <c r="C122" s="48" t="str">
        <f t="shared" si="6"/>
        <v/>
      </c>
      <c r="D122" s="47" t="str">
        <f t="shared" si="7"/>
        <v/>
      </c>
      <c r="E122" s="59"/>
      <c r="F122" s="47"/>
      <c r="G122" s="65" t="str">
        <f t="shared" si="5"/>
        <v/>
      </c>
    </row>
    <row r="123" spans="1:7" ht="14.25" customHeight="1">
      <c r="A123" s="62" t="str">
        <f t="shared" si="4"/>
        <v/>
      </c>
      <c r="B123" s="4"/>
      <c r="C123" s="48" t="str">
        <f t="shared" si="6"/>
        <v/>
      </c>
      <c r="D123" s="47" t="str">
        <f t="shared" si="7"/>
        <v/>
      </c>
      <c r="E123" s="59"/>
      <c r="F123" s="28"/>
      <c r="G123" s="65" t="str">
        <f t="shared" si="5"/>
        <v/>
      </c>
    </row>
    <row r="124" spans="1:7" ht="14.25" customHeight="1">
      <c r="A124" s="62" t="str">
        <f t="shared" si="4"/>
        <v/>
      </c>
      <c r="B124" s="4"/>
      <c r="C124" s="48" t="str">
        <f t="shared" si="6"/>
        <v/>
      </c>
      <c r="D124" s="47" t="str">
        <f t="shared" si="7"/>
        <v/>
      </c>
      <c r="E124" s="59"/>
      <c r="F124" s="28"/>
      <c r="G124" s="65" t="str">
        <f t="shared" si="5"/>
        <v/>
      </c>
    </row>
    <row r="125" spans="1:7" ht="14.25" customHeight="1">
      <c r="A125" s="62" t="str">
        <f t="shared" si="4"/>
        <v/>
      </c>
      <c r="B125" s="4"/>
      <c r="C125" s="48" t="str">
        <f t="shared" si="6"/>
        <v/>
      </c>
      <c r="D125" s="47" t="str">
        <f t="shared" si="7"/>
        <v/>
      </c>
      <c r="E125" s="59"/>
      <c r="F125" s="47"/>
      <c r="G125" s="65" t="str">
        <f t="shared" si="5"/>
        <v/>
      </c>
    </row>
    <row r="126" spans="1:7" ht="14.25" customHeight="1">
      <c r="A126" s="62" t="str">
        <f t="shared" si="4"/>
        <v/>
      </c>
      <c r="B126" s="4"/>
      <c r="C126" s="48" t="str">
        <f t="shared" si="6"/>
        <v/>
      </c>
      <c r="D126" s="47" t="str">
        <f t="shared" si="7"/>
        <v/>
      </c>
      <c r="E126" s="59"/>
      <c r="F126" s="28"/>
      <c r="G126" s="65" t="str">
        <f t="shared" si="5"/>
        <v/>
      </c>
    </row>
    <row r="127" spans="1:7" ht="14.25" customHeight="1">
      <c r="A127" s="62" t="str">
        <f t="shared" si="4"/>
        <v/>
      </c>
      <c r="B127" s="4"/>
      <c r="C127" s="48" t="str">
        <f t="shared" si="6"/>
        <v/>
      </c>
      <c r="D127" s="47" t="str">
        <f t="shared" si="7"/>
        <v/>
      </c>
      <c r="E127" s="59"/>
      <c r="F127" s="47"/>
      <c r="G127" s="65" t="str">
        <f t="shared" si="5"/>
        <v/>
      </c>
    </row>
    <row r="128" spans="1:7" ht="14.25" customHeight="1">
      <c r="A128" s="62" t="str">
        <f t="shared" si="4"/>
        <v/>
      </c>
      <c r="B128" s="4"/>
      <c r="C128" s="48" t="str">
        <f t="shared" si="6"/>
        <v/>
      </c>
      <c r="D128" s="47" t="str">
        <f t="shared" si="7"/>
        <v/>
      </c>
      <c r="E128" s="59"/>
      <c r="F128" s="28"/>
      <c r="G128" s="65" t="str">
        <f t="shared" si="5"/>
        <v/>
      </c>
    </row>
    <row r="129" spans="1:7" ht="14.25" customHeight="1">
      <c r="A129" s="62" t="str">
        <f t="shared" si="4"/>
        <v/>
      </c>
      <c r="B129" s="4"/>
      <c r="C129" s="48" t="str">
        <f t="shared" si="6"/>
        <v/>
      </c>
      <c r="D129" s="47" t="str">
        <f t="shared" si="7"/>
        <v/>
      </c>
      <c r="E129" s="59"/>
      <c r="F129" s="28"/>
      <c r="G129" s="65" t="str">
        <f t="shared" si="5"/>
        <v/>
      </c>
    </row>
    <row r="130" spans="1:7" ht="14.25" customHeight="1">
      <c r="A130" s="62" t="str">
        <f t="shared" si="4"/>
        <v/>
      </c>
      <c r="B130" s="4"/>
      <c r="C130" s="48" t="str">
        <f t="shared" si="6"/>
        <v/>
      </c>
      <c r="D130" s="47" t="str">
        <f t="shared" si="7"/>
        <v/>
      </c>
      <c r="E130" s="59"/>
      <c r="F130" s="28"/>
      <c r="G130" s="65" t="str">
        <f t="shared" si="5"/>
        <v/>
      </c>
    </row>
    <row r="131" spans="1:7" ht="14.25" customHeight="1">
      <c r="A131" s="62" t="str">
        <f t="shared" si="4"/>
        <v/>
      </c>
      <c r="B131" s="4"/>
      <c r="C131" s="48" t="str">
        <f t="shared" si="6"/>
        <v/>
      </c>
      <c r="D131" s="47" t="str">
        <f t="shared" si="7"/>
        <v/>
      </c>
      <c r="E131" s="59"/>
      <c r="F131" s="28"/>
      <c r="G131" s="65" t="str">
        <f t="shared" si="5"/>
        <v/>
      </c>
    </row>
    <row r="132" spans="1:7" ht="14.25" customHeight="1">
      <c r="A132" s="62" t="str">
        <f t="shared" si="4"/>
        <v/>
      </c>
      <c r="B132" s="4"/>
      <c r="C132" s="48" t="str">
        <f t="shared" si="6"/>
        <v/>
      </c>
      <c r="D132" s="47" t="str">
        <f t="shared" si="7"/>
        <v/>
      </c>
      <c r="E132" s="59"/>
      <c r="F132" s="47"/>
      <c r="G132" s="65" t="str">
        <f t="shared" si="5"/>
        <v/>
      </c>
    </row>
    <row r="133" spans="1:7" ht="14.25" customHeight="1">
      <c r="A133" s="62" t="str">
        <f t="shared" ref="A133:A196" si="8">IF(B133="","",IF(A132=999,1,A132+1))</f>
        <v/>
      </c>
      <c r="B133" s="4"/>
      <c r="C133" s="48" t="str">
        <f t="shared" si="6"/>
        <v/>
      </c>
      <c r="D133" s="47" t="str">
        <f t="shared" si="7"/>
        <v/>
      </c>
      <c r="E133" s="59"/>
      <c r="F133" s="47"/>
      <c r="G133" s="65" t="str">
        <f t="shared" ref="G133:G196" si="9">IF(AND(E133="",F133=""),"",IF(F133="",IF(D133="M",VLOOKUP(E133,J$2:L$21,2,TRUE),VLOOKUP(E133,J$2:L$21,3,TRUE)),IF(D133="M",VLOOKUP(F133,J$24:L$45,2,TRUE),VLOOKUP(F133,J$24:L$45,3,TRUE))))</f>
        <v/>
      </c>
    </row>
    <row r="134" spans="1:7" ht="14.25" customHeight="1">
      <c r="A134" s="62" t="str">
        <f t="shared" si="8"/>
        <v/>
      </c>
      <c r="B134" s="4"/>
      <c r="C134" s="48" t="str">
        <f t="shared" ref="C134:C197" si="10">IF(B134="","",IF(C133="","",C133))</f>
        <v/>
      </c>
      <c r="D134" s="47" t="str">
        <f t="shared" ref="D134:D197" si="11">IF(B134="","",IF(D133="","",D133))</f>
        <v/>
      </c>
      <c r="E134" s="59"/>
      <c r="F134" s="28"/>
      <c r="G134" s="65" t="str">
        <f t="shared" si="9"/>
        <v/>
      </c>
    </row>
    <row r="135" spans="1:7" ht="14.25" customHeight="1">
      <c r="A135" s="62" t="str">
        <f t="shared" si="8"/>
        <v/>
      </c>
      <c r="B135" s="4"/>
      <c r="C135" s="48" t="str">
        <f t="shared" si="10"/>
        <v/>
      </c>
      <c r="D135" s="47" t="str">
        <f t="shared" si="11"/>
        <v/>
      </c>
      <c r="E135" s="59"/>
      <c r="F135" s="47"/>
      <c r="G135" s="65" t="str">
        <f t="shared" si="9"/>
        <v/>
      </c>
    </row>
    <row r="136" spans="1:7" ht="14.25" customHeight="1">
      <c r="A136" s="62" t="str">
        <f t="shared" si="8"/>
        <v/>
      </c>
      <c r="B136" s="4"/>
      <c r="C136" s="48" t="str">
        <f t="shared" si="10"/>
        <v/>
      </c>
      <c r="D136" s="47" t="str">
        <f t="shared" si="11"/>
        <v/>
      </c>
      <c r="E136" s="59"/>
      <c r="F136" s="28"/>
      <c r="G136" s="65" t="str">
        <f t="shared" si="9"/>
        <v/>
      </c>
    </row>
    <row r="137" spans="1:7" ht="14.25" customHeight="1">
      <c r="A137" s="62" t="str">
        <f t="shared" si="8"/>
        <v/>
      </c>
      <c r="B137" s="4"/>
      <c r="C137" s="48" t="str">
        <f t="shared" si="10"/>
        <v/>
      </c>
      <c r="D137" s="47" t="str">
        <f t="shared" si="11"/>
        <v/>
      </c>
      <c r="E137" s="59"/>
      <c r="F137" s="28"/>
      <c r="G137" s="65" t="str">
        <f t="shared" si="9"/>
        <v/>
      </c>
    </row>
    <row r="138" spans="1:7" ht="14.25" customHeight="1">
      <c r="A138" s="62" t="str">
        <f t="shared" si="8"/>
        <v/>
      </c>
      <c r="B138" s="4"/>
      <c r="C138" s="48" t="str">
        <f t="shared" si="10"/>
        <v/>
      </c>
      <c r="D138" s="47" t="str">
        <f t="shared" si="11"/>
        <v/>
      </c>
      <c r="E138" s="59"/>
      <c r="F138" s="47"/>
      <c r="G138" s="65" t="str">
        <f t="shared" si="9"/>
        <v/>
      </c>
    </row>
    <row r="139" spans="1:7" ht="14.25" customHeight="1">
      <c r="A139" s="62" t="str">
        <f t="shared" si="8"/>
        <v/>
      </c>
      <c r="B139" s="4"/>
      <c r="C139" s="48" t="str">
        <f t="shared" si="10"/>
        <v/>
      </c>
      <c r="D139" s="47" t="str">
        <f t="shared" si="11"/>
        <v/>
      </c>
      <c r="E139" s="59"/>
      <c r="F139" s="47"/>
      <c r="G139" s="65" t="str">
        <f t="shared" si="9"/>
        <v/>
      </c>
    </row>
    <row r="140" spans="1:7" ht="14.25" customHeight="1">
      <c r="A140" s="62" t="str">
        <f t="shared" si="8"/>
        <v/>
      </c>
      <c r="B140" s="4"/>
      <c r="C140" s="48" t="str">
        <f t="shared" si="10"/>
        <v/>
      </c>
      <c r="D140" s="47" t="str">
        <f t="shared" si="11"/>
        <v/>
      </c>
      <c r="E140" s="59"/>
      <c r="F140" s="47"/>
      <c r="G140" s="65" t="str">
        <f t="shared" si="9"/>
        <v/>
      </c>
    </row>
    <row r="141" spans="1:7" ht="14.25" customHeight="1">
      <c r="A141" s="62" t="str">
        <f t="shared" si="8"/>
        <v/>
      </c>
      <c r="B141" s="4"/>
      <c r="C141" s="48" t="str">
        <f t="shared" si="10"/>
        <v/>
      </c>
      <c r="D141" s="47" t="str">
        <f t="shared" si="11"/>
        <v/>
      </c>
      <c r="E141" s="59"/>
      <c r="F141" s="47"/>
      <c r="G141" s="65" t="str">
        <f t="shared" si="9"/>
        <v/>
      </c>
    </row>
    <row r="142" spans="1:7" ht="14.25" customHeight="1">
      <c r="A142" s="62" t="str">
        <f t="shared" si="8"/>
        <v/>
      </c>
      <c r="B142" s="4"/>
      <c r="C142" s="48" t="str">
        <f t="shared" si="10"/>
        <v/>
      </c>
      <c r="D142" s="47" t="str">
        <f t="shared" si="11"/>
        <v/>
      </c>
      <c r="E142" s="59"/>
      <c r="F142" s="28"/>
      <c r="G142" s="65" t="str">
        <f t="shared" si="9"/>
        <v/>
      </c>
    </row>
    <row r="143" spans="1:7" ht="14.25" customHeight="1">
      <c r="A143" s="62" t="str">
        <f t="shared" si="8"/>
        <v/>
      </c>
      <c r="B143" s="4"/>
      <c r="C143" s="48" t="str">
        <f t="shared" si="10"/>
        <v/>
      </c>
      <c r="D143" s="47" t="str">
        <f t="shared" si="11"/>
        <v/>
      </c>
      <c r="E143" s="59"/>
      <c r="F143" s="47"/>
      <c r="G143" s="65" t="str">
        <f t="shared" si="9"/>
        <v/>
      </c>
    </row>
    <row r="144" spans="1:7" ht="14.25" customHeight="1">
      <c r="A144" s="62" t="str">
        <f t="shared" si="8"/>
        <v/>
      </c>
      <c r="B144" s="4"/>
      <c r="C144" s="48" t="str">
        <f t="shared" si="10"/>
        <v/>
      </c>
      <c r="D144" s="47" t="str">
        <f t="shared" si="11"/>
        <v/>
      </c>
      <c r="E144" s="59"/>
      <c r="F144" s="47"/>
      <c r="G144" s="65" t="str">
        <f t="shared" si="9"/>
        <v/>
      </c>
    </row>
    <row r="145" spans="1:7" ht="14.25" customHeight="1">
      <c r="A145" s="62" t="str">
        <f t="shared" si="8"/>
        <v/>
      </c>
      <c r="B145" s="4"/>
      <c r="C145" s="48" t="str">
        <f t="shared" si="10"/>
        <v/>
      </c>
      <c r="D145" s="47" t="str">
        <f t="shared" si="11"/>
        <v/>
      </c>
      <c r="E145" s="59"/>
      <c r="F145" s="47"/>
      <c r="G145" s="65" t="str">
        <f t="shared" si="9"/>
        <v/>
      </c>
    </row>
    <row r="146" spans="1:7" ht="14.25" customHeight="1">
      <c r="A146" s="62" t="str">
        <f t="shared" si="8"/>
        <v/>
      </c>
      <c r="B146" s="4"/>
      <c r="C146" s="48" t="str">
        <f t="shared" si="10"/>
        <v/>
      </c>
      <c r="D146" s="47" t="str">
        <f t="shared" si="11"/>
        <v/>
      </c>
      <c r="E146" s="59"/>
      <c r="F146" s="28"/>
      <c r="G146" s="65" t="str">
        <f t="shared" si="9"/>
        <v/>
      </c>
    </row>
    <row r="147" spans="1:7" ht="14.25" customHeight="1">
      <c r="A147" s="62" t="str">
        <f t="shared" si="8"/>
        <v/>
      </c>
      <c r="B147" s="4"/>
      <c r="C147" s="48" t="str">
        <f t="shared" si="10"/>
        <v/>
      </c>
      <c r="D147" s="47" t="str">
        <f t="shared" si="11"/>
        <v/>
      </c>
      <c r="E147" s="59"/>
      <c r="F147" s="28"/>
      <c r="G147" s="65" t="str">
        <f t="shared" si="9"/>
        <v/>
      </c>
    </row>
    <row r="148" spans="1:7" ht="14.25" customHeight="1">
      <c r="A148" s="62" t="str">
        <f t="shared" si="8"/>
        <v/>
      </c>
      <c r="B148" s="4"/>
      <c r="C148" s="48" t="str">
        <f t="shared" si="10"/>
        <v/>
      </c>
      <c r="D148" s="47" t="str">
        <f t="shared" si="11"/>
        <v/>
      </c>
      <c r="E148" s="59"/>
      <c r="F148" s="28"/>
      <c r="G148" s="65" t="str">
        <f t="shared" si="9"/>
        <v/>
      </c>
    </row>
    <row r="149" spans="1:7" ht="14.25" customHeight="1">
      <c r="A149" s="62" t="str">
        <f t="shared" si="8"/>
        <v/>
      </c>
      <c r="B149" s="4"/>
      <c r="C149" s="48" t="str">
        <f t="shared" si="10"/>
        <v/>
      </c>
      <c r="D149" s="47" t="str">
        <f t="shared" si="11"/>
        <v/>
      </c>
      <c r="E149" s="59"/>
      <c r="F149" s="28"/>
      <c r="G149" s="65" t="str">
        <f t="shared" si="9"/>
        <v/>
      </c>
    </row>
    <row r="150" spans="1:7" ht="14.25" customHeight="1">
      <c r="A150" s="62" t="str">
        <f t="shared" si="8"/>
        <v/>
      </c>
      <c r="B150" s="4"/>
      <c r="C150" s="48" t="str">
        <f t="shared" si="10"/>
        <v/>
      </c>
      <c r="D150" s="47" t="str">
        <f t="shared" si="11"/>
        <v/>
      </c>
      <c r="E150" s="59"/>
      <c r="F150" s="28"/>
      <c r="G150" s="65" t="str">
        <f t="shared" si="9"/>
        <v/>
      </c>
    </row>
    <row r="151" spans="1:7" ht="14.25" customHeight="1">
      <c r="A151" s="62" t="str">
        <f t="shared" si="8"/>
        <v/>
      </c>
      <c r="B151" s="4"/>
      <c r="C151" s="48" t="str">
        <f t="shared" si="10"/>
        <v/>
      </c>
      <c r="D151" s="47" t="str">
        <f t="shared" si="11"/>
        <v/>
      </c>
      <c r="E151" s="59"/>
      <c r="F151" s="47"/>
      <c r="G151" s="65" t="str">
        <f t="shared" si="9"/>
        <v/>
      </c>
    </row>
    <row r="152" spans="1:7" ht="14.25" customHeight="1">
      <c r="A152" s="62" t="str">
        <f t="shared" si="8"/>
        <v/>
      </c>
      <c r="B152" s="4"/>
      <c r="C152" s="48" t="str">
        <f t="shared" si="10"/>
        <v/>
      </c>
      <c r="D152" s="47" t="str">
        <f t="shared" si="11"/>
        <v/>
      </c>
      <c r="E152" s="59"/>
      <c r="F152" s="47"/>
      <c r="G152" s="65" t="str">
        <f t="shared" si="9"/>
        <v/>
      </c>
    </row>
    <row r="153" spans="1:7" ht="14.25" customHeight="1">
      <c r="A153" s="62" t="str">
        <f t="shared" si="8"/>
        <v/>
      </c>
      <c r="B153" s="4"/>
      <c r="C153" s="48" t="str">
        <f t="shared" si="10"/>
        <v/>
      </c>
      <c r="D153" s="47" t="str">
        <f t="shared" si="11"/>
        <v/>
      </c>
      <c r="E153" s="59"/>
      <c r="F153" s="47"/>
      <c r="G153" s="65" t="str">
        <f t="shared" si="9"/>
        <v/>
      </c>
    </row>
    <row r="154" spans="1:7" ht="14.25" customHeight="1">
      <c r="A154" s="62" t="str">
        <f t="shared" si="8"/>
        <v/>
      </c>
      <c r="B154" s="4"/>
      <c r="C154" s="48" t="str">
        <f t="shared" si="10"/>
        <v/>
      </c>
      <c r="D154" s="47" t="str">
        <f t="shared" si="11"/>
        <v/>
      </c>
      <c r="E154" s="59"/>
      <c r="F154" s="47"/>
      <c r="G154" s="65" t="str">
        <f t="shared" si="9"/>
        <v/>
      </c>
    </row>
    <row r="155" spans="1:7" ht="14.25" customHeight="1">
      <c r="A155" s="62" t="str">
        <f t="shared" si="8"/>
        <v/>
      </c>
      <c r="B155" s="4"/>
      <c r="C155" s="48" t="str">
        <f t="shared" si="10"/>
        <v/>
      </c>
      <c r="D155" s="47" t="str">
        <f t="shared" si="11"/>
        <v/>
      </c>
      <c r="E155" s="59"/>
      <c r="F155" s="47"/>
      <c r="G155" s="65" t="str">
        <f t="shared" si="9"/>
        <v/>
      </c>
    </row>
    <row r="156" spans="1:7" ht="14.25" customHeight="1">
      <c r="A156" s="62" t="str">
        <f t="shared" si="8"/>
        <v/>
      </c>
      <c r="B156" s="4"/>
      <c r="C156" s="48" t="str">
        <f t="shared" si="10"/>
        <v/>
      </c>
      <c r="D156" s="47" t="str">
        <f t="shared" si="11"/>
        <v/>
      </c>
      <c r="E156" s="59"/>
      <c r="F156" s="47"/>
      <c r="G156" s="65" t="str">
        <f t="shared" si="9"/>
        <v/>
      </c>
    </row>
    <row r="157" spans="1:7" ht="14.25" customHeight="1">
      <c r="A157" s="62" t="str">
        <f t="shared" si="8"/>
        <v/>
      </c>
      <c r="B157" s="4"/>
      <c r="C157" s="48" t="str">
        <f t="shared" si="10"/>
        <v/>
      </c>
      <c r="D157" s="47" t="str">
        <f t="shared" si="11"/>
        <v/>
      </c>
      <c r="E157" s="59"/>
      <c r="F157" s="47"/>
      <c r="G157" s="65" t="str">
        <f t="shared" si="9"/>
        <v/>
      </c>
    </row>
    <row r="158" spans="1:7" ht="14.25" customHeight="1">
      <c r="A158" s="62" t="str">
        <f t="shared" si="8"/>
        <v/>
      </c>
      <c r="B158" s="4"/>
      <c r="C158" s="48" t="str">
        <f t="shared" si="10"/>
        <v/>
      </c>
      <c r="D158" s="47" t="str">
        <f t="shared" si="11"/>
        <v/>
      </c>
      <c r="E158" s="59"/>
      <c r="F158" s="47"/>
      <c r="G158" s="65" t="str">
        <f t="shared" si="9"/>
        <v/>
      </c>
    </row>
    <row r="159" spans="1:7" ht="14.25" customHeight="1">
      <c r="A159" s="62" t="str">
        <f t="shared" si="8"/>
        <v/>
      </c>
      <c r="B159" s="4"/>
      <c r="C159" s="48" t="str">
        <f t="shared" si="10"/>
        <v/>
      </c>
      <c r="D159" s="47" t="str">
        <f t="shared" si="11"/>
        <v/>
      </c>
      <c r="E159" s="59"/>
      <c r="F159" s="47"/>
      <c r="G159" s="65" t="str">
        <f t="shared" si="9"/>
        <v/>
      </c>
    </row>
    <row r="160" spans="1:7" ht="14.25" customHeight="1">
      <c r="A160" s="62" t="str">
        <f t="shared" si="8"/>
        <v/>
      </c>
      <c r="B160" s="4"/>
      <c r="C160" s="48" t="str">
        <f t="shared" si="10"/>
        <v/>
      </c>
      <c r="D160" s="47" t="str">
        <f t="shared" si="11"/>
        <v/>
      </c>
      <c r="E160" s="59"/>
      <c r="F160" s="47"/>
      <c r="G160" s="65" t="str">
        <f t="shared" si="9"/>
        <v/>
      </c>
    </row>
    <row r="161" spans="1:7" ht="14.25" customHeight="1">
      <c r="A161" s="62" t="str">
        <f t="shared" si="8"/>
        <v/>
      </c>
      <c r="B161" s="4"/>
      <c r="C161" s="48" t="str">
        <f t="shared" si="10"/>
        <v/>
      </c>
      <c r="D161" s="47" t="str">
        <f t="shared" si="11"/>
        <v/>
      </c>
      <c r="E161" s="59"/>
      <c r="F161" s="47"/>
      <c r="G161" s="65" t="str">
        <f t="shared" si="9"/>
        <v/>
      </c>
    </row>
    <row r="162" spans="1:7" ht="14.25" customHeight="1">
      <c r="A162" s="62" t="str">
        <f t="shared" si="8"/>
        <v/>
      </c>
      <c r="B162" s="4"/>
      <c r="C162" s="48" t="str">
        <f t="shared" si="10"/>
        <v/>
      </c>
      <c r="D162" s="47" t="str">
        <f t="shared" si="11"/>
        <v/>
      </c>
      <c r="E162" s="59"/>
      <c r="F162" s="47"/>
      <c r="G162" s="65" t="str">
        <f t="shared" si="9"/>
        <v/>
      </c>
    </row>
    <row r="163" spans="1:7" ht="14.25" customHeight="1">
      <c r="A163" s="62" t="str">
        <f t="shared" si="8"/>
        <v/>
      </c>
      <c r="B163" s="4"/>
      <c r="C163" s="48" t="str">
        <f t="shared" si="10"/>
        <v/>
      </c>
      <c r="D163" s="47" t="str">
        <f t="shared" si="11"/>
        <v/>
      </c>
      <c r="E163" s="59"/>
      <c r="F163" s="47"/>
      <c r="G163" s="65" t="str">
        <f t="shared" si="9"/>
        <v/>
      </c>
    </row>
    <row r="164" spans="1:7" ht="14.25" customHeight="1">
      <c r="A164" s="62" t="str">
        <f t="shared" si="8"/>
        <v/>
      </c>
      <c r="B164" s="4"/>
      <c r="C164" s="48" t="str">
        <f t="shared" si="10"/>
        <v/>
      </c>
      <c r="D164" s="47" t="str">
        <f t="shared" si="11"/>
        <v/>
      </c>
      <c r="E164" s="59"/>
      <c r="F164" s="47"/>
      <c r="G164" s="65" t="str">
        <f t="shared" si="9"/>
        <v/>
      </c>
    </row>
    <row r="165" spans="1:7" ht="14.25" customHeight="1">
      <c r="A165" s="62" t="str">
        <f t="shared" si="8"/>
        <v/>
      </c>
      <c r="B165" s="4"/>
      <c r="C165" s="48" t="str">
        <f t="shared" si="10"/>
        <v/>
      </c>
      <c r="D165" s="47" t="str">
        <f t="shared" si="11"/>
        <v/>
      </c>
      <c r="E165" s="59"/>
      <c r="F165" s="47"/>
      <c r="G165" s="65" t="str">
        <f t="shared" si="9"/>
        <v/>
      </c>
    </row>
    <row r="166" spans="1:7" ht="14.25" customHeight="1">
      <c r="A166" s="62" t="str">
        <f t="shared" si="8"/>
        <v/>
      </c>
      <c r="B166" s="4"/>
      <c r="C166" s="48" t="str">
        <f t="shared" si="10"/>
        <v/>
      </c>
      <c r="D166" s="47" t="str">
        <f t="shared" si="11"/>
        <v/>
      </c>
      <c r="E166" s="59"/>
      <c r="F166" s="47"/>
      <c r="G166" s="65" t="str">
        <f t="shared" si="9"/>
        <v/>
      </c>
    </row>
    <row r="167" spans="1:7" ht="14.25" customHeight="1">
      <c r="A167" s="62" t="str">
        <f t="shared" si="8"/>
        <v/>
      </c>
      <c r="B167" s="4"/>
      <c r="C167" s="48" t="str">
        <f t="shared" si="10"/>
        <v/>
      </c>
      <c r="D167" s="47" t="str">
        <f t="shared" si="11"/>
        <v/>
      </c>
      <c r="E167" s="59"/>
      <c r="F167" s="47"/>
      <c r="G167" s="65" t="str">
        <f t="shared" si="9"/>
        <v/>
      </c>
    </row>
    <row r="168" spans="1:7" ht="14.25" customHeight="1">
      <c r="A168" s="62" t="str">
        <f t="shared" si="8"/>
        <v/>
      </c>
      <c r="B168" s="4"/>
      <c r="C168" s="48" t="str">
        <f t="shared" si="10"/>
        <v/>
      </c>
      <c r="D168" s="47" t="str">
        <f t="shared" si="11"/>
        <v/>
      </c>
      <c r="E168" s="59"/>
      <c r="F168" s="47"/>
      <c r="G168" s="65" t="str">
        <f t="shared" si="9"/>
        <v/>
      </c>
    </row>
    <row r="169" spans="1:7" ht="14.25" customHeight="1">
      <c r="A169" s="62" t="str">
        <f t="shared" si="8"/>
        <v/>
      </c>
      <c r="B169" s="4"/>
      <c r="C169" s="48" t="str">
        <f t="shared" si="10"/>
        <v/>
      </c>
      <c r="D169" s="47" t="str">
        <f t="shared" si="11"/>
        <v/>
      </c>
      <c r="E169" s="59"/>
      <c r="F169" s="47"/>
      <c r="G169" s="65" t="str">
        <f t="shared" si="9"/>
        <v/>
      </c>
    </row>
    <row r="170" spans="1:7" ht="14.25" customHeight="1">
      <c r="A170" s="62" t="str">
        <f t="shared" si="8"/>
        <v/>
      </c>
      <c r="B170" s="4"/>
      <c r="C170" s="48" t="str">
        <f t="shared" si="10"/>
        <v/>
      </c>
      <c r="D170" s="47" t="str">
        <f t="shared" si="11"/>
        <v/>
      </c>
      <c r="E170" s="59"/>
      <c r="F170" s="47"/>
      <c r="G170" s="65" t="str">
        <f t="shared" si="9"/>
        <v/>
      </c>
    </row>
    <row r="171" spans="1:7" ht="14.25" customHeight="1">
      <c r="A171" s="62" t="str">
        <f t="shared" si="8"/>
        <v/>
      </c>
      <c r="B171" s="4"/>
      <c r="C171" s="48" t="str">
        <f t="shared" si="10"/>
        <v/>
      </c>
      <c r="D171" s="47" t="str">
        <f t="shared" si="11"/>
        <v/>
      </c>
      <c r="E171" s="59"/>
      <c r="F171" s="47"/>
      <c r="G171" s="65" t="str">
        <f t="shared" si="9"/>
        <v/>
      </c>
    </row>
    <row r="172" spans="1:7" ht="14.25" customHeight="1">
      <c r="A172" s="62" t="str">
        <f t="shared" si="8"/>
        <v/>
      </c>
      <c r="B172" s="4"/>
      <c r="C172" s="48" t="str">
        <f t="shared" si="10"/>
        <v/>
      </c>
      <c r="D172" s="47" t="str">
        <f t="shared" si="11"/>
        <v/>
      </c>
      <c r="E172" s="59"/>
      <c r="F172" s="47"/>
      <c r="G172" s="65" t="str">
        <f t="shared" si="9"/>
        <v/>
      </c>
    </row>
    <row r="173" spans="1:7" ht="14.25" customHeight="1">
      <c r="A173" s="62" t="str">
        <f t="shared" si="8"/>
        <v/>
      </c>
      <c r="B173" s="4"/>
      <c r="C173" s="48" t="str">
        <f t="shared" si="10"/>
        <v/>
      </c>
      <c r="D173" s="47" t="str">
        <f t="shared" si="11"/>
        <v/>
      </c>
      <c r="E173" s="59"/>
      <c r="F173" s="47"/>
      <c r="G173" s="65" t="str">
        <f t="shared" si="9"/>
        <v/>
      </c>
    </row>
    <row r="174" spans="1:7" ht="14.25" customHeight="1">
      <c r="A174" s="62" t="str">
        <f t="shared" si="8"/>
        <v/>
      </c>
      <c r="B174" s="4"/>
      <c r="C174" s="48" t="str">
        <f t="shared" si="10"/>
        <v/>
      </c>
      <c r="D174" s="47" t="str">
        <f t="shared" si="11"/>
        <v/>
      </c>
      <c r="E174" s="59"/>
      <c r="F174" s="47"/>
      <c r="G174" s="65" t="str">
        <f t="shared" si="9"/>
        <v/>
      </c>
    </row>
    <row r="175" spans="1:7" ht="14.25" customHeight="1">
      <c r="A175" s="62" t="str">
        <f t="shared" si="8"/>
        <v/>
      </c>
      <c r="B175" s="4"/>
      <c r="C175" s="48" t="str">
        <f t="shared" si="10"/>
        <v/>
      </c>
      <c r="D175" s="47" t="str">
        <f t="shared" si="11"/>
        <v/>
      </c>
      <c r="E175" s="59"/>
      <c r="F175" s="47"/>
      <c r="G175" s="65" t="str">
        <f t="shared" si="9"/>
        <v/>
      </c>
    </row>
    <row r="176" spans="1:7" ht="14.25" customHeight="1">
      <c r="A176" s="62" t="str">
        <f t="shared" si="8"/>
        <v/>
      </c>
      <c r="B176" s="4"/>
      <c r="C176" s="48" t="str">
        <f t="shared" si="10"/>
        <v/>
      </c>
      <c r="D176" s="47" t="str">
        <f t="shared" si="11"/>
        <v/>
      </c>
      <c r="E176" s="59"/>
      <c r="F176" s="47"/>
      <c r="G176" s="65" t="str">
        <f t="shared" si="9"/>
        <v/>
      </c>
    </row>
    <row r="177" spans="1:7" ht="14.25" customHeight="1">
      <c r="A177" s="62" t="str">
        <f t="shared" si="8"/>
        <v/>
      </c>
      <c r="B177" s="4"/>
      <c r="C177" s="48" t="str">
        <f t="shared" si="10"/>
        <v/>
      </c>
      <c r="D177" s="47" t="str">
        <f t="shared" si="11"/>
        <v/>
      </c>
      <c r="E177" s="59"/>
      <c r="F177" s="47"/>
      <c r="G177" s="65" t="str">
        <f t="shared" si="9"/>
        <v/>
      </c>
    </row>
    <row r="178" spans="1:7" ht="14.25" customHeight="1">
      <c r="A178" s="62" t="str">
        <f t="shared" si="8"/>
        <v/>
      </c>
      <c r="B178" s="4"/>
      <c r="C178" s="48" t="str">
        <f t="shared" si="10"/>
        <v/>
      </c>
      <c r="D178" s="47" t="str">
        <f t="shared" si="11"/>
        <v/>
      </c>
      <c r="E178" s="59"/>
      <c r="F178" s="47"/>
      <c r="G178" s="65" t="str">
        <f t="shared" si="9"/>
        <v/>
      </c>
    </row>
    <row r="179" spans="1:7" ht="14.25" customHeight="1">
      <c r="A179" s="62" t="str">
        <f t="shared" si="8"/>
        <v/>
      </c>
      <c r="B179" s="4"/>
      <c r="C179" s="48" t="str">
        <f t="shared" si="10"/>
        <v/>
      </c>
      <c r="D179" s="47" t="str">
        <f t="shared" si="11"/>
        <v/>
      </c>
      <c r="E179" s="59"/>
      <c r="F179" s="47"/>
      <c r="G179" s="65" t="str">
        <f t="shared" si="9"/>
        <v/>
      </c>
    </row>
    <row r="180" spans="1:7" ht="14.25" customHeight="1">
      <c r="A180" s="62" t="str">
        <f t="shared" si="8"/>
        <v/>
      </c>
      <c r="B180" s="4"/>
      <c r="C180" s="48" t="str">
        <f t="shared" si="10"/>
        <v/>
      </c>
      <c r="D180" s="47" t="str">
        <f t="shared" si="11"/>
        <v/>
      </c>
      <c r="E180" s="59"/>
      <c r="F180" s="47"/>
      <c r="G180" s="65" t="str">
        <f t="shared" si="9"/>
        <v/>
      </c>
    </row>
    <row r="181" spans="1:7" ht="14.25" customHeight="1">
      <c r="A181" s="62" t="str">
        <f t="shared" si="8"/>
        <v/>
      </c>
      <c r="B181" s="4"/>
      <c r="C181" s="48" t="str">
        <f t="shared" si="10"/>
        <v/>
      </c>
      <c r="D181" s="47" t="str">
        <f t="shared" si="11"/>
        <v/>
      </c>
      <c r="E181" s="59"/>
      <c r="F181" s="47"/>
      <c r="G181" s="65" t="str">
        <f t="shared" si="9"/>
        <v/>
      </c>
    </row>
    <row r="182" spans="1:7" ht="14.25" customHeight="1">
      <c r="A182" s="62" t="str">
        <f t="shared" si="8"/>
        <v/>
      </c>
      <c r="B182" s="4"/>
      <c r="C182" s="48" t="str">
        <f t="shared" si="10"/>
        <v/>
      </c>
      <c r="D182" s="47" t="str">
        <f t="shared" si="11"/>
        <v/>
      </c>
      <c r="E182" s="59"/>
      <c r="F182" s="47"/>
      <c r="G182" s="65" t="str">
        <f t="shared" si="9"/>
        <v/>
      </c>
    </row>
    <row r="183" spans="1:7" ht="14.25" customHeight="1">
      <c r="A183" s="62" t="str">
        <f t="shared" si="8"/>
        <v/>
      </c>
      <c r="B183" s="4"/>
      <c r="C183" s="48" t="str">
        <f t="shared" si="10"/>
        <v/>
      </c>
      <c r="D183" s="47" t="str">
        <f t="shared" si="11"/>
        <v/>
      </c>
      <c r="E183" s="59"/>
      <c r="F183" s="47"/>
      <c r="G183" s="65" t="str">
        <f t="shared" si="9"/>
        <v/>
      </c>
    </row>
    <row r="184" spans="1:7" ht="14.25" customHeight="1">
      <c r="A184" s="62" t="str">
        <f t="shared" si="8"/>
        <v/>
      </c>
      <c r="B184" s="4"/>
      <c r="C184" s="48" t="str">
        <f t="shared" si="10"/>
        <v/>
      </c>
      <c r="D184" s="47" t="str">
        <f t="shared" si="11"/>
        <v/>
      </c>
      <c r="E184" s="59"/>
      <c r="F184" s="47"/>
      <c r="G184" s="65" t="str">
        <f t="shared" si="9"/>
        <v/>
      </c>
    </row>
    <row r="185" spans="1:7" ht="14.25" customHeight="1">
      <c r="A185" s="62" t="str">
        <f t="shared" si="8"/>
        <v/>
      </c>
      <c r="B185" s="4"/>
      <c r="C185" s="48" t="str">
        <f t="shared" si="10"/>
        <v/>
      </c>
      <c r="D185" s="47" t="str">
        <f t="shared" si="11"/>
        <v/>
      </c>
      <c r="E185" s="59"/>
      <c r="F185" s="47"/>
      <c r="G185" s="65" t="str">
        <f t="shared" si="9"/>
        <v/>
      </c>
    </row>
    <row r="186" spans="1:7" ht="14.25" customHeight="1">
      <c r="A186" s="62" t="str">
        <f t="shared" si="8"/>
        <v/>
      </c>
      <c r="B186" s="4"/>
      <c r="C186" s="48" t="str">
        <f t="shared" si="10"/>
        <v/>
      </c>
      <c r="D186" s="47" t="str">
        <f t="shared" si="11"/>
        <v/>
      </c>
      <c r="E186" s="59"/>
      <c r="F186" s="47"/>
      <c r="G186" s="65" t="str">
        <f t="shared" si="9"/>
        <v/>
      </c>
    </row>
    <row r="187" spans="1:7" ht="14.25" customHeight="1">
      <c r="A187" s="62" t="str">
        <f t="shared" si="8"/>
        <v/>
      </c>
      <c r="B187" s="4"/>
      <c r="C187" s="48" t="str">
        <f t="shared" si="10"/>
        <v/>
      </c>
      <c r="D187" s="47" t="str">
        <f t="shared" si="11"/>
        <v/>
      </c>
      <c r="E187" s="59"/>
      <c r="F187" s="47"/>
      <c r="G187" s="65" t="str">
        <f t="shared" si="9"/>
        <v/>
      </c>
    </row>
    <row r="188" spans="1:7" ht="14.25" customHeight="1">
      <c r="A188" s="62" t="str">
        <f t="shared" si="8"/>
        <v/>
      </c>
      <c r="B188" s="4"/>
      <c r="C188" s="48" t="str">
        <f t="shared" si="10"/>
        <v/>
      </c>
      <c r="D188" s="47" t="str">
        <f t="shared" si="11"/>
        <v/>
      </c>
      <c r="E188" s="59"/>
      <c r="F188" s="47"/>
      <c r="G188" s="65" t="str">
        <f t="shared" si="9"/>
        <v/>
      </c>
    </row>
    <row r="189" spans="1:7" ht="14.25" customHeight="1">
      <c r="A189" s="62" t="str">
        <f t="shared" si="8"/>
        <v/>
      </c>
      <c r="B189" s="4"/>
      <c r="C189" s="48" t="str">
        <f t="shared" si="10"/>
        <v/>
      </c>
      <c r="D189" s="47" t="str">
        <f t="shared" si="11"/>
        <v/>
      </c>
      <c r="E189" s="59"/>
      <c r="F189" s="47"/>
      <c r="G189" s="65" t="str">
        <f t="shared" si="9"/>
        <v/>
      </c>
    </row>
    <row r="190" spans="1:7" ht="14.25" customHeight="1">
      <c r="A190" s="62" t="str">
        <f t="shared" si="8"/>
        <v/>
      </c>
      <c r="B190" s="4"/>
      <c r="C190" s="48" t="str">
        <f t="shared" si="10"/>
        <v/>
      </c>
      <c r="D190" s="47" t="str">
        <f t="shared" si="11"/>
        <v/>
      </c>
      <c r="E190" s="59"/>
      <c r="F190" s="47"/>
      <c r="G190" s="65" t="str">
        <f t="shared" si="9"/>
        <v/>
      </c>
    </row>
    <row r="191" spans="1:7" ht="14.25" customHeight="1">
      <c r="A191" s="62" t="str">
        <f t="shared" si="8"/>
        <v/>
      </c>
      <c r="B191" s="4"/>
      <c r="C191" s="48" t="str">
        <f t="shared" si="10"/>
        <v/>
      </c>
      <c r="D191" s="47" t="str">
        <f t="shared" si="11"/>
        <v/>
      </c>
      <c r="E191" s="59"/>
      <c r="F191" s="47"/>
      <c r="G191" s="65" t="str">
        <f t="shared" si="9"/>
        <v/>
      </c>
    </row>
    <row r="192" spans="1:7" ht="14.25" customHeight="1">
      <c r="A192" s="62" t="str">
        <f t="shared" si="8"/>
        <v/>
      </c>
      <c r="B192" s="4"/>
      <c r="C192" s="48" t="str">
        <f t="shared" si="10"/>
        <v/>
      </c>
      <c r="D192" s="47" t="str">
        <f t="shared" si="11"/>
        <v/>
      </c>
      <c r="E192" s="59"/>
      <c r="F192" s="47"/>
      <c r="G192" s="65" t="str">
        <f t="shared" si="9"/>
        <v/>
      </c>
    </row>
    <row r="193" spans="1:7" ht="14.25" customHeight="1">
      <c r="A193" s="62" t="str">
        <f t="shared" si="8"/>
        <v/>
      </c>
      <c r="B193" s="4"/>
      <c r="C193" s="48" t="str">
        <f t="shared" si="10"/>
        <v/>
      </c>
      <c r="D193" s="47" t="str">
        <f t="shared" si="11"/>
        <v/>
      </c>
      <c r="E193" s="59"/>
      <c r="F193" s="47"/>
      <c r="G193" s="65" t="str">
        <f t="shared" si="9"/>
        <v/>
      </c>
    </row>
    <row r="194" spans="1:7" ht="14.25" customHeight="1">
      <c r="A194" s="62" t="str">
        <f t="shared" si="8"/>
        <v/>
      </c>
      <c r="B194" s="4"/>
      <c r="C194" s="48" t="str">
        <f t="shared" si="10"/>
        <v/>
      </c>
      <c r="D194" s="47" t="str">
        <f t="shared" si="11"/>
        <v/>
      </c>
      <c r="E194" s="59"/>
      <c r="F194" s="47"/>
      <c r="G194" s="65" t="str">
        <f t="shared" si="9"/>
        <v/>
      </c>
    </row>
    <row r="195" spans="1:7" ht="14.25" customHeight="1">
      <c r="A195" s="62" t="str">
        <f t="shared" si="8"/>
        <v/>
      </c>
      <c r="B195" s="4"/>
      <c r="C195" s="48" t="str">
        <f t="shared" si="10"/>
        <v/>
      </c>
      <c r="D195" s="47" t="str">
        <f t="shared" si="11"/>
        <v/>
      </c>
      <c r="E195" s="59"/>
      <c r="F195" s="47"/>
      <c r="G195" s="65" t="str">
        <f t="shared" si="9"/>
        <v/>
      </c>
    </row>
    <row r="196" spans="1:7" ht="14.25" customHeight="1">
      <c r="A196" s="62" t="str">
        <f t="shared" si="8"/>
        <v/>
      </c>
      <c r="B196" s="4"/>
      <c r="C196" s="48" t="str">
        <f t="shared" si="10"/>
        <v/>
      </c>
      <c r="D196" s="47" t="str">
        <f t="shared" si="11"/>
        <v/>
      </c>
      <c r="E196" s="59"/>
      <c r="F196" s="47"/>
      <c r="G196" s="65" t="str">
        <f t="shared" si="9"/>
        <v/>
      </c>
    </row>
    <row r="197" spans="1:7" ht="14.25" customHeight="1">
      <c r="A197" s="62" t="str">
        <f t="shared" ref="A197:A260" si="12">IF(B197="","",IF(A196=999,1,A196+1))</f>
        <v/>
      </c>
      <c r="B197" s="4"/>
      <c r="C197" s="48" t="str">
        <f t="shared" si="10"/>
        <v/>
      </c>
      <c r="D197" s="47" t="str">
        <f t="shared" si="11"/>
        <v/>
      </c>
      <c r="E197" s="59"/>
      <c r="F197" s="47"/>
      <c r="G197" s="65" t="str">
        <f t="shared" ref="G197:G260" si="13">IF(AND(E197="",F197=""),"",IF(F197="",IF(D197="M",VLOOKUP(E197,J$2:L$21,2,TRUE),VLOOKUP(E197,J$2:L$21,3,TRUE)),IF(D197="M",VLOOKUP(F197,J$24:L$45,2,TRUE),VLOOKUP(F197,J$24:L$45,3,TRUE))))</f>
        <v/>
      </c>
    </row>
    <row r="198" spans="1:7" ht="14.25" customHeight="1">
      <c r="A198" s="62" t="str">
        <f t="shared" si="12"/>
        <v/>
      </c>
      <c r="B198" s="4"/>
      <c r="C198" s="48" t="str">
        <f t="shared" ref="C198:C261" si="14">IF(B198="","",IF(C197="","",C197))</f>
        <v/>
      </c>
      <c r="D198" s="47" t="str">
        <f t="shared" ref="D198:D261" si="15">IF(B198="","",IF(D197="","",D197))</f>
        <v/>
      </c>
      <c r="E198" s="59"/>
      <c r="F198" s="47"/>
      <c r="G198" s="65" t="str">
        <f t="shared" si="13"/>
        <v/>
      </c>
    </row>
    <row r="199" spans="1:7" ht="14.25" customHeight="1">
      <c r="A199" s="62" t="str">
        <f t="shared" si="12"/>
        <v/>
      </c>
      <c r="B199" s="4"/>
      <c r="C199" s="48" t="str">
        <f t="shared" si="14"/>
        <v/>
      </c>
      <c r="D199" s="47" t="str">
        <f t="shared" si="15"/>
        <v/>
      </c>
      <c r="E199" s="59"/>
      <c r="F199" s="47"/>
      <c r="G199" s="65" t="str">
        <f t="shared" si="13"/>
        <v/>
      </c>
    </row>
    <row r="200" spans="1:7" ht="14.25" customHeight="1">
      <c r="A200" s="62" t="str">
        <f t="shared" si="12"/>
        <v/>
      </c>
      <c r="B200" s="4"/>
      <c r="C200" s="48" t="str">
        <f t="shared" si="14"/>
        <v/>
      </c>
      <c r="D200" s="47" t="str">
        <f t="shared" si="15"/>
        <v/>
      </c>
      <c r="E200" s="59"/>
      <c r="F200" s="47"/>
      <c r="G200" s="65" t="str">
        <f t="shared" si="13"/>
        <v/>
      </c>
    </row>
    <row r="201" spans="1:7" ht="14.25" customHeight="1">
      <c r="A201" s="62" t="str">
        <f t="shared" si="12"/>
        <v/>
      </c>
      <c r="B201" s="4"/>
      <c r="C201" s="48" t="str">
        <f t="shared" si="14"/>
        <v/>
      </c>
      <c r="D201" s="47" t="str">
        <f t="shared" si="15"/>
        <v/>
      </c>
      <c r="E201" s="59"/>
      <c r="F201" s="47"/>
      <c r="G201" s="65" t="str">
        <f t="shared" si="13"/>
        <v/>
      </c>
    </row>
    <row r="202" spans="1:7" ht="14.25" customHeight="1">
      <c r="A202" s="62" t="str">
        <f t="shared" si="12"/>
        <v/>
      </c>
      <c r="B202" s="4"/>
      <c r="C202" s="48" t="str">
        <f t="shared" si="14"/>
        <v/>
      </c>
      <c r="D202" s="47" t="str">
        <f t="shared" si="15"/>
        <v/>
      </c>
      <c r="E202" s="59"/>
      <c r="F202" s="47"/>
      <c r="G202" s="65" t="str">
        <f t="shared" si="13"/>
        <v/>
      </c>
    </row>
    <row r="203" spans="1:7" ht="14.25" customHeight="1">
      <c r="A203" s="62" t="str">
        <f t="shared" si="12"/>
        <v/>
      </c>
      <c r="B203" s="4"/>
      <c r="C203" s="48" t="str">
        <f t="shared" si="14"/>
        <v/>
      </c>
      <c r="D203" s="47" t="str">
        <f t="shared" si="15"/>
        <v/>
      </c>
      <c r="E203" s="59"/>
      <c r="F203" s="47"/>
      <c r="G203" s="65" t="str">
        <f t="shared" si="13"/>
        <v/>
      </c>
    </row>
    <row r="204" spans="1:7" ht="14.25" customHeight="1">
      <c r="A204" s="62" t="str">
        <f t="shared" si="12"/>
        <v/>
      </c>
      <c r="B204" s="4"/>
      <c r="C204" s="48" t="str">
        <f t="shared" si="14"/>
        <v/>
      </c>
      <c r="D204" s="47" t="str">
        <f t="shared" si="15"/>
        <v/>
      </c>
      <c r="E204" s="59"/>
      <c r="F204" s="47"/>
      <c r="G204" s="65" t="str">
        <f t="shared" si="13"/>
        <v/>
      </c>
    </row>
    <row r="205" spans="1:7" ht="14.25" customHeight="1">
      <c r="A205" s="62" t="str">
        <f t="shared" si="12"/>
        <v/>
      </c>
      <c r="B205" s="4"/>
      <c r="C205" s="48" t="str">
        <f t="shared" si="14"/>
        <v/>
      </c>
      <c r="D205" s="47" t="str">
        <f t="shared" si="15"/>
        <v/>
      </c>
      <c r="E205" s="59"/>
      <c r="F205" s="47"/>
      <c r="G205" s="65" t="str">
        <f t="shared" si="13"/>
        <v/>
      </c>
    </row>
    <row r="206" spans="1:7" ht="14.25" customHeight="1">
      <c r="A206" s="62" t="str">
        <f t="shared" si="12"/>
        <v/>
      </c>
      <c r="B206" s="4"/>
      <c r="C206" s="48" t="str">
        <f t="shared" si="14"/>
        <v/>
      </c>
      <c r="D206" s="47" t="str">
        <f t="shared" si="15"/>
        <v/>
      </c>
      <c r="E206" s="59"/>
      <c r="F206" s="47"/>
      <c r="G206" s="65" t="str">
        <f t="shared" si="13"/>
        <v/>
      </c>
    </row>
    <row r="207" spans="1:7" ht="14.25" customHeight="1">
      <c r="A207" s="62" t="str">
        <f t="shared" si="12"/>
        <v/>
      </c>
      <c r="B207" s="4"/>
      <c r="C207" s="48" t="str">
        <f t="shared" si="14"/>
        <v/>
      </c>
      <c r="D207" s="47" t="str">
        <f t="shared" si="15"/>
        <v/>
      </c>
      <c r="E207" s="59"/>
      <c r="F207" s="47"/>
      <c r="G207" s="65" t="str">
        <f t="shared" si="13"/>
        <v/>
      </c>
    </row>
    <row r="208" spans="1:7" ht="14.25" customHeight="1">
      <c r="A208" s="62" t="str">
        <f t="shared" si="12"/>
        <v/>
      </c>
      <c r="B208" s="4"/>
      <c r="C208" s="48" t="str">
        <f t="shared" si="14"/>
        <v/>
      </c>
      <c r="D208" s="47" t="str">
        <f t="shared" si="15"/>
        <v/>
      </c>
      <c r="E208" s="59"/>
      <c r="F208" s="47"/>
      <c r="G208" s="65" t="str">
        <f t="shared" si="13"/>
        <v/>
      </c>
    </row>
    <row r="209" spans="1:7" ht="14.25" customHeight="1">
      <c r="A209" s="62" t="str">
        <f t="shared" si="12"/>
        <v/>
      </c>
      <c r="B209" s="4"/>
      <c r="C209" s="48" t="str">
        <f t="shared" si="14"/>
        <v/>
      </c>
      <c r="D209" s="47" t="str">
        <f t="shared" si="15"/>
        <v/>
      </c>
      <c r="E209" s="59"/>
      <c r="F209" s="47"/>
      <c r="G209" s="65" t="str">
        <f t="shared" si="13"/>
        <v/>
      </c>
    </row>
    <row r="210" spans="1:7" ht="14.25" customHeight="1">
      <c r="A210" s="62" t="str">
        <f t="shared" si="12"/>
        <v/>
      </c>
      <c r="B210" s="4"/>
      <c r="C210" s="48" t="str">
        <f t="shared" si="14"/>
        <v/>
      </c>
      <c r="D210" s="47" t="str">
        <f t="shared" si="15"/>
        <v/>
      </c>
      <c r="E210" s="59"/>
      <c r="F210" s="47"/>
      <c r="G210" s="65" t="str">
        <f t="shared" si="13"/>
        <v/>
      </c>
    </row>
    <row r="211" spans="1:7" ht="14.25" customHeight="1">
      <c r="A211" s="62" t="str">
        <f t="shared" si="12"/>
        <v/>
      </c>
      <c r="B211" s="4"/>
      <c r="C211" s="48" t="str">
        <f t="shared" si="14"/>
        <v/>
      </c>
      <c r="D211" s="47" t="str">
        <f t="shared" si="15"/>
        <v/>
      </c>
      <c r="E211" s="59"/>
      <c r="F211" s="47"/>
      <c r="G211" s="65" t="str">
        <f t="shared" si="13"/>
        <v/>
      </c>
    </row>
    <row r="212" spans="1:7" ht="14.25" customHeight="1">
      <c r="A212" s="62" t="str">
        <f t="shared" si="12"/>
        <v/>
      </c>
      <c r="B212" s="4"/>
      <c r="C212" s="48" t="str">
        <f t="shared" si="14"/>
        <v/>
      </c>
      <c r="D212" s="47" t="str">
        <f t="shared" si="15"/>
        <v/>
      </c>
      <c r="E212" s="59"/>
      <c r="F212" s="47"/>
      <c r="G212" s="65" t="str">
        <f t="shared" si="13"/>
        <v/>
      </c>
    </row>
    <row r="213" spans="1:7" ht="14.25" customHeight="1">
      <c r="A213" s="62" t="str">
        <f t="shared" si="12"/>
        <v/>
      </c>
      <c r="B213" s="4"/>
      <c r="C213" s="48" t="str">
        <f t="shared" si="14"/>
        <v/>
      </c>
      <c r="D213" s="47" t="str">
        <f t="shared" si="15"/>
        <v/>
      </c>
      <c r="E213" s="59"/>
      <c r="F213" s="47"/>
      <c r="G213" s="65" t="str">
        <f t="shared" si="13"/>
        <v/>
      </c>
    </row>
    <row r="214" spans="1:7" ht="14.25" customHeight="1">
      <c r="A214" s="62" t="str">
        <f t="shared" si="12"/>
        <v/>
      </c>
      <c r="B214" s="4"/>
      <c r="C214" s="48" t="str">
        <f t="shared" si="14"/>
        <v/>
      </c>
      <c r="D214" s="47" t="str">
        <f t="shared" si="15"/>
        <v/>
      </c>
      <c r="E214" s="59"/>
      <c r="F214" s="47"/>
      <c r="G214" s="65" t="str">
        <f t="shared" si="13"/>
        <v/>
      </c>
    </row>
    <row r="215" spans="1:7" ht="14.25" customHeight="1">
      <c r="A215" s="62" t="str">
        <f t="shared" si="12"/>
        <v/>
      </c>
      <c r="B215" s="4"/>
      <c r="C215" s="48" t="str">
        <f t="shared" si="14"/>
        <v/>
      </c>
      <c r="D215" s="47" t="str">
        <f t="shared" si="15"/>
        <v/>
      </c>
      <c r="E215" s="59"/>
      <c r="F215" s="47"/>
      <c r="G215" s="65" t="str">
        <f t="shared" si="13"/>
        <v/>
      </c>
    </row>
    <row r="216" spans="1:7" ht="14.25" customHeight="1">
      <c r="A216" s="62" t="str">
        <f t="shared" si="12"/>
        <v/>
      </c>
      <c r="B216" s="4"/>
      <c r="C216" s="48" t="str">
        <f t="shared" si="14"/>
        <v/>
      </c>
      <c r="D216" s="47" t="str">
        <f t="shared" si="15"/>
        <v/>
      </c>
      <c r="E216" s="59"/>
      <c r="F216" s="47"/>
      <c r="G216" s="65" t="str">
        <f t="shared" si="13"/>
        <v/>
      </c>
    </row>
    <row r="217" spans="1:7" ht="14.25" customHeight="1">
      <c r="A217" s="62" t="str">
        <f t="shared" si="12"/>
        <v/>
      </c>
      <c r="B217" s="4"/>
      <c r="C217" s="48" t="str">
        <f t="shared" si="14"/>
        <v/>
      </c>
      <c r="D217" s="47" t="str">
        <f t="shared" si="15"/>
        <v/>
      </c>
      <c r="E217" s="59"/>
      <c r="F217" s="47"/>
      <c r="G217" s="65" t="str">
        <f t="shared" si="13"/>
        <v/>
      </c>
    </row>
    <row r="218" spans="1:7" ht="14.25" customHeight="1">
      <c r="A218" s="62" t="str">
        <f t="shared" si="12"/>
        <v/>
      </c>
      <c r="B218" s="4"/>
      <c r="C218" s="48" t="str">
        <f t="shared" si="14"/>
        <v/>
      </c>
      <c r="D218" s="47" t="str">
        <f t="shared" si="15"/>
        <v/>
      </c>
      <c r="E218" s="59"/>
      <c r="F218" s="47"/>
      <c r="G218" s="65" t="str">
        <f t="shared" si="13"/>
        <v/>
      </c>
    </row>
    <row r="219" spans="1:7" ht="14.25" customHeight="1">
      <c r="A219" s="62" t="str">
        <f t="shared" si="12"/>
        <v/>
      </c>
      <c r="B219" s="4"/>
      <c r="C219" s="48" t="str">
        <f t="shared" si="14"/>
        <v/>
      </c>
      <c r="D219" s="47" t="str">
        <f t="shared" si="15"/>
        <v/>
      </c>
      <c r="E219" s="59"/>
      <c r="F219" s="47"/>
      <c r="G219" s="65" t="str">
        <f t="shared" si="13"/>
        <v/>
      </c>
    </row>
    <row r="220" spans="1:7" ht="14.25" customHeight="1">
      <c r="A220" s="62" t="str">
        <f t="shared" si="12"/>
        <v/>
      </c>
      <c r="B220" s="4"/>
      <c r="C220" s="48" t="str">
        <f t="shared" si="14"/>
        <v/>
      </c>
      <c r="D220" s="47" t="str">
        <f t="shared" si="15"/>
        <v/>
      </c>
      <c r="E220" s="59"/>
      <c r="F220" s="47"/>
      <c r="G220" s="65" t="str">
        <f t="shared" si="13"/>
        <v/>
      </c>
    </row>
    <row r="221" spans="1:7" ht="14.25" customHeight="1">
      <c r="A221" s="62" t="str">
        <f t="shared" si="12"/>
        <v/>
      </c>
      <c r="B221" s="4"/>
      <c r="C221" s="48" t="str">
        <f t="shared" si="14"/>
        <v/>
      </c>
      <c r="D221" s="47" t="str">
        <f t="shared" si="15"/>
        <v/>
      </c>
      <c r="E221" s="59"/>
      <c r="F221" s="47"/>
      <c r="G221" s="65" t="str">
        <f t="shared" si="13"/>
        <v/>
      </c>
    </row>
    <row r="222" spans="1:7" ht="14.25" customHeight="1">
      <c r="A222" s="62" t="str">
        <f t="shared" si="12"/>
        <v/>
      </c>
      <c r="B222" s="4"/>
      <c r="C222" s="48" t="str">
        <f t="shared" si="14"/>
        <v/>
      </c>
      <c r="D222" s="47" t="str">
        <f t="shared" si="15"/>
        <v/>
      </c>
      <c r="E222" s="59"/>
      <c r="F222" s="47"/>
      <c r="G222" s="65" t="str">
        <f t="shared" si="13"/>
        <v/>
      </c>
    </row>
    <row r="223" spans="1:7" ht="14.25" customHeight="1">
      <c r="A223" s="62" t="str">
        <f t="shared" si="12"/>
        <v/>
      </c>
      <c r="B223" s="4"/>
      <c r="C223" s="48" t="str">
        <f t="shared" si="14"/>
        <v/>
      </c>
      <c r="D223" s="47" t="str">
        <f t="shared" si="15"/>
        <v/>
      </c>
      <c r="E223" s="59"/>
      <c r="F223" s="47"/>
      <c r="G223" s="65" t="str">
        <f t="shared" si="13"/>
        <v/>
      </c>
    </row>
    <row r="224" spans="1:7" ht="14.25" customHeight="1">
      <c r="A224" s="62" t="str">
        <f t="shared" si="12"/>
        <v/>
      </c>
      <c r="B224" s="4"/>
      <c r="C224" s="48" t="str">
        <f t="shared" si="14"/>
        <v/>
      </c>
      <c r="D224" s="47" t="str">
        <f t="shared" si="15"/>
        <v/>
      </c>
      <c r="E224" s="59"/>
      <c r="F224" s="47"/>
      <c r="G224" s="65" t="str">
        <f t="shared" si="13"/>
        <v/>
      </c>
    </row>
    <row r="225" spans="1:7" ht="14.25" customHeight="1">
      <c r="A225" s="62" t="str">
        <f t="shared" si="12"/>
        <v/>
      </c>
      <c r="B225" s="4"/>
      <c r="C225" s="48" t="str">
        <f t="shared" si="14"/>
        <v/>
      </c>
      <c r="D225" s="47" t="str">
        <f t="shared" si="15"/>
        <v/>
      </c>
      <c r="E225" s="59"/>
      <c r="F225" s="47"/>
      <c r="G225" s="65" t="str">
        <f t="shared" si="13"/>
        <v/>
      </c>
    </row>
    <row r="226" spans="1:7" ht="14.25" customHeight="1">
      <c r="A226" s="62" t="str">
        <f t="shared" si="12"/>
        <v/>
      </c>
      <c r="B226" s="4"/>
      <c r="C226" s="48" t="str">
        <f t="shared" si="14"/>
        <v/>
      </c>
      <c r="D226" s="47" t="str">
        <f t="shared" si="15"/>
        <v/>
      </c>
      <c r="E226" s="59"/>
      <c r="F226" s="47"/>
      <c r="G226" s="65" t="str">
        <f t="shared" si="13"/>
        <v/>
      </c>
    </row>
    <row r="227" spans="1:7" ht="14.25" customHeight="1">
      <c r="A227" s="62" t="str">
        <f t="shared" si="12"/>
        <v/>
      </c>
      <c r="B227" s="4"/>
      <c r="C227" s="48" t="str">
        <f t="shared" si="14"/>
        <v/>
      </c>
      <c r="D227" s="47" t="str">
        <f t="shared" si="15"/>
        <v/>
      </c>
      <c r="E227" s="59"/>
      <c r="F227" s="47"/>
      <c r="G227" s="65" t="str">
        <f t="shared" si="13"/>
        <v/>
      </c>
    </row>
    <row r="228" spans="1:7" ht="14.25" customHeight="1">
      <c r="A228" s="62" t="str">
        <f t="shared" si="12"/>
        <v/>
      </c>
      <c r="B228" s="4"/>
      <c r="C228" s="48" t="str">
        <f t="shared" si="14"/>
        <v/>
      </c>
      <c r="D228" s="47" t="str">
        <f t="shared" si="15"/>
        <v/>
      </c>
      <c r="E228" s="59"/>
      <c r="F228" s="47"/>
      <c r="G228" s="65" t="str">
        <f t="shared" si="13"/>
        <v/>
      </c>
    </row>
    <row r="229" spans="1:7" ht="14.25" customHeight="1">
      <c r="A229" s="62" t="str">
        <f t="shared" si="12"/>
        <v/>
      </c>
      <c r="B229" s="4"/>
      <c r="C229" s="48" t="str">
        <f t="shared" si="14"/>
        <v/>
      </c>
      <c r="D229" s="47" t="str">
        <f t="shared" si="15"/>
        <v/>
      </c>
      <c r="E229" s="59"/>
      <c r="F229" s="47"/>
      <c r="G229" s="65" t="str">
        <f t="shared" si="13"/>
        <v/>
      </c>
    </row>
    <row r="230" spans="1:7" ht="14.25" customHeight="1">
      <c r="A230" s="62" t="str">
        <f t="shared" si="12"/>
        <v/>
      </c>
      <c r="B230" s="4"/>
      <c r="C230" s="48" t="str">
        <f t="shared" si="14"/>
        <v/>
      </c>
      <c r="D230" s="47" t="str">
        <f t="shared" si="15"/>
        <v/>
      </c>
      <c r="E230" s="59"/>
      <c r="F230" s="47"/>
      <c r="G230" s="65" t="str">
        <f t="shared" si="13"/>
        <v/>
      </c>
    </row>
    <row r="231" spans="1:7" ht="14.25" customHeight="1">
      <c r="A231" s="62" t="str">
        <f t="shared" si="12"/>
        <v/>
      </c>
      <c r="B231" s="4"/>
      <c r="C231" s="48" t="str">
        <f t="shared" si="14"/>
        <v/>
      </c>
      <c r="D231" s="47" t="str">
        <f t="shared" si="15"/>
        <v/>
      </c>
      <c r="E231" s="59"/>
      <c r="F231" s="47"/>
      <c r="G231" s="65" t="str">
        <f t="shared" si="13"/>
        <v/>
      </c>
    </row>
    <row r="232" spans="1:7" ht="14.25" customHeight="1">
      <c r="A232" s="62" t="str">
        <f t="shared" si="12"/>
        <v/>
      </c>
      <c r="B232" s="4"/>
      <c r="C232" s="48" t="str">
        <f t="shared" si="14"/>
        <v/>
      </c>
      <c r="D232" s="47" t="str">
        <f t="shared" si="15"/>
        <v/>
      </c>
      <c r="E232" s="59"/>
      <c r="F232" s="47"/>
      <c r="G232" s="65" t="str">
        <f t="shared" si="13"/>
        <v/>
      </c>
    </row>
    <row r="233" spans="1:7" ht="14.25" customHeight="1">
      <c r="A233" s="62" t="str">
        <f t="shared" si="12"/>
        <v/>
      </c>
      <c r="B233" s="4"/>
      <c r="C233" s="48" t="str">
        <f t="shared" si="14"/>
        <v/>
      </c>
      <c r="D233" s="47" t="str">
        <f t="shared" si="15"/>
        <v/>
      </c>
      <c r="E233" s="59"/>
      <c r="F233" s="47"/>
      <c r="G233" s="65" t="str">
        <f t="shared" si="13"/>
        <v/>
      </c>
    </row>
    <row r="234" spans="1:7" ht="14.25" customHeight="1">
      <c r="A234" s="62" t="str">
        <f t="shared" si="12"/>
        <v/>
      </c>
      <c r="B234" s="4"/>
      <c r="C234" s="48" t="str">
        <f t="shared" si="14"/>
        <v/>
      </c>
      <c r="D234" s="47" t="str">
        <f t="shared" si="15"/>
        <v/>
      </c>
      <c r="E234" s="59"/>
      <c r="F234" s="47"/>
      <c r="G234" s="65" t="str">
        <f t="shared" si="13"/>
        <v/>
      </c>
    </row>
    <row r="235" spans="1:7" ht="14.25" customHeight="1">
      <c r="A235" s="62" t="str">
        <f t="shared" si="12"/>
        <v/>
      </c>
      <c r="B235" s="4"/>
      <c r="C235" s="48" t="str">
        <f t="shared" si="14"/>
        <v/>
      </c>
      <c r="D235" s="47" t="str">
        <f t="shared" si="15"/>
        <v/>
      </c>
      <c r="E235" s="59"/>
      <c r="F235" s="47"/>
      <c r="G235" s="65" t="str">
        <f t="shared" si="13"/>
        <v/>
      </c>
    </row>
    <row r="236" spans="1:7" ht="14.25" customHeight="1">
      <c r="A236" s="62" t="str">
        <f t="shared" si="12"/>
        <v/>
      </c>
      <c r="B236" s="4"/>
      <c r="C236" s="48" t="str">
        <f t="shared" si="14"/>
        <v/>
      </c>
      <c r="D236" s="47" t="str">
        <f t="shared" si="15"/>
        <v/>
      </c>
      <c r="E236" s="59"/>
      <c r="F236" s="47"/>
      <c r="G236" s="65" t="str">
        <f t="shared" si="13"/>
        <v/>
      </c>
    </row>
    <row r="237" spans="1:7" ht="14.25" customHeight="1">
      <c r="A237" s="62" t="str">
        <f t="shared" si="12"/>
        <v/>
      </c>
      <c r="B237" s="4"/>
      <c r="C237" s="48" t="str">
        <f t="shared" si="14"/>
        <v/>
      </c>
      <c r="D237" s="47" t="str">
        <f t="shared" si="15"/>
        <v/>
      </c>
      <c r="E237" s="59"/>
      <c r="F237" s="47"/>
      <c r="G237" s="65" t="str">
        <f t="shared" si="13"/>
        <v/>
      </c>
    </row>
    <row r="238" spans="1:7" ht="14.25" customHeight="1">
      <c r="A238" s="62" t="str">
        <f t="shared" si="12"/>
        <v/>
      </c>
      <c r="B238" s="4"/>
      <c r="C238" s="48" t="str">
        <f t="shared" si="14"/>
        <v/>
      </c>
      <c r="D238" s="47" t="str">
        <f t="shared" si="15"/>
        <v/>
      </c>
      <c r="E238" s="59"/>
      <c r="F238" s="47"/>
      <c r="G238" s="65" t="str">
        <f t="shared" si="13"/>
        <v/>
      </c>
    </row>
    <row r="239" spans="1:7" ht="14.25" customHeight="1">
      <c r="A239" s="62" t="str">
        <f t="shared" si="12"/>
        <v/>
      </c>
      <c r="B239" s="4"/>
      <c r="C239" s="48" t="str">
        <f t="shared" si="14"/>
        <v/>
      </c>
      <c r="D239" s="47" t="str">
        <f t="shared" si="15"/>
        <v/>
      </c>
      <c r="E239" s="59"/>
      <c r="F239" s="47"/>
      <c r="G239" s="65" t="str">
        <f t="shared" si="13"/>
        <v/>
      </c>
    </row>
    <row r="240" spans="1:7" ht="14.25" customHeight="1">
      <c r="A240" s="62" t="str">
        <f t="shared" si="12"/>
        <v/>
      </c>
      <c r="B240" s="4"/>
      <c r="C240" s="48" t="str">
        <f t="shared" si="14"/>
        <v/>
      </c>
      <c r="D240" s="47" t="str">
        <f t="shared" si="15"/>
        <v/>
      </c>
      <c r="E240" s="59"/>
      <c r="F240" s="47"/>
      <c r="G240" s="65" t="str">
        <f t="shared" si="13"/>
        <v/>
      </c>
    </row>
    <row r="241" spans="1:7" ht="14.25" customHeight="1">
      <c r="A241" s="62" t="str">
        <f t="shared" si="12"/>
        <v/>
      </c>
      <c r="B241" s="4"/>
      <c r="C241" s="48" t="str">
        <f t="shared" si="14"/>
        <v/>
      </c>
      <c r="D241" s="47" t="str">
        <f t="shared" si="15"/>
        <v/>
      </c>
      <c r="E241" s="59"/>
      <c r="F241" s="47"/>
      <c r="G241" s="65" t="str">
        <f t="shared" si="13"/>
        <v/>
      </c>
    </row>
    <row r="242" spans="1:7" ht="14.25" customHeight="1">
      <c r="A242" s="62" t="str">
        <f t="shared" si="12"/>
        <v/>
      </c>
      <c r="B242" s="4"/>
      <c r="C242" s="48" t="str">
        <f t="shared" si="14"/>
        <v/>
      </c>
      <c r="D242" s="47" t="str">
        <f t="shared" si="15"/>
        <v/>
      </c>
      <c r="E242" s="59"/>
      <c r="F242" s="47"/>
      <c r="G242" s="65" t="str">
        <f t="shared" si="13"/>
        <v/>
      </c>
    </row>
    <row r="243" spans="1:7" ht="14.25" customHeight="1">
      <c r="A243" s="62" t="str">
        <f t="shared" si="12"/>
        <v/>
      </c>
      <c r="B243" s="4"/>
      <c r="C243" s="48" t="str">
        <f t="shared" si="14"/>
        <v/>
      </c>
      <c r="D243" s="47" t="str">
        <f t="shared" si="15"/>
        <v/>
      </c>
      <c r="E243" s="59"/>
      <c r="F243" s="47"/>
      <c r="G243" s="65" t="str">
        <f t="shared" si="13"/>
        <v/>
      </c>
    </row>
    <row r="244" spans="1:7" ht="14.25" customHeight="1">
      <c r="A244" s="62" t="str">
        <f t="shared" si="12"/>
        <v/>
      </c>
      <c r="B244" s="4"/>
      <c r="C244" s="48" t="str">
        <f t="shared" si="14"/>
        <v/>
      </c>
      <c r="D244" s="47" t="str">
        <f t="shared" si="15"/>
        <v/>
      </c>
      <c r="E244" s="59"/>
      <c r="F244" s="47"/>
      <c r="G244" s="65" t="str">
        <f t="shared" si="13"/>
        <v/>
      </c>
    </row>
    <row r="245" spans="1:7" ht="14.25" customHeight="1">
      <c r="A245" s="62" t="str">
        <f t="shared" si="12"/>
        <v/>
      </c>
      <c r="B245" s="4"/>
      <c r="C245" s="48" t="str">
        <f t="shared" si="14"/>
        <v/>
      </c>
      <c r="D245" s="47" t="str">
        <f t="shared" si="15"/>
        <v/>
      </c>
      <c r="E245" s="59"/>
      <c r="F245" s="47"/>
      <c r="G245" s="65" t="str">
        <f t="shared" si="13"/>
        <v/>
      </c>
    </row>
    <row r="246" spans="1:7" ht="14.25" customHeight="1">
      <c r="A246" s="62" t="str">
        <f t="shared" si="12"/>
        <v/>
      </c>
      <c r="B246" s="4"/>
      <c r="C246" s="48" t="str">
        <f t="shared" si="14"/>
        <v/>
      </c>
      <c r="D246" s="47" t="str">
        <f t="shared" si="15"/>
        <v/>
      </c>
      <c r="E246" s="59"/>
      <c r="F246" s="47"/>
      <c r="G246" s="65" t="str">
        <f t="shared" si="13"/>
        <v/>
      </c>
    </row>
    <row r="247" spans="1:7" ht="14.25" customHeight="1">
      <c r="A247" s="62" t="str">
        <f t="shared" si="12"/>
        <v/>
      </c>
      <c r="B247" s="4"/>
      <c r="C247" s="48" t="str">
        <f t="shared" si="14"/>
        <v/>
      </c>
      <c r="D247" s="47" t="str">
        <f t="shared" si="15"/>
        <v/>
      </c>
      <c r="E247" s="59"/>
      <c r="F247" s="47"/>
      <c r="G247" s="65" t="str">
        <f t="shared" si="13"/>
        <v/>
      </c>
    </row>
    <row r="248" spans="1:7" ht="14.25" customHeight="1">
      <c r="A248" s="62" t="str">
        <f t="shared" si="12"/>
        <v/>
      </c>
      <c r="B248" s="4"/>
      <c r="C248" s="48" t="str">
        <f t="shared" si="14"/>
        <v/>
      </c>
      <c r="D248" s="47" t="str">
        <f t="shared" si="15"/>
        <v/>
      </c>
      <c r="E248" s="59"/>
      <c r="F248" s="47"/>
      <c r="G248" s="65" t="str">
        <f t="shared" si="13"/>
        <v/>
      </c>
    </row>
    <row r="249" spans="1:7" ht="14.25" customHeight="1">
      <c r="A249" s="62" t="str">
        <f t="shared" si="12"/>
        <v/>
      </c>
      <c r="B249" s="4"/>
      <c r="C249" s="48" t="str">
        <f t="shared" si="14"/>
        <v/>
      </c>
      <c r="D249" s="47" t="str">
        <f t="shared" si="15"/>
        <v/>
      </c>
      <c r="E249" s="59"/>
      <c r="F249" s="47"/>
      <c r="G249" s="65" t="str">
        <f t="shared" si="13"/>
        <v/>
      </c>
    </row>
    <row r="250" spans="1:7" ht="14.25" customHeight="1">
      <c r="A250" s="62" t="str">
        <f t="shared" si="12"/>
        <v/>
      </c>
      <c r="B250" s="4"/>
      <c r="C250" s="48" t="str">
        <f t="shared" si="14"/>
        <v/>
      </c>
      <c r="D250" s="47" t="str">
        <f t="shared" si="15"/>
        <v/>
      </c>
      <c r="E250" s="59"/>
      <c r="F250" s="47"/>
      <c r="G250" s="65" t="str">
        <f t="shared" si="13"/>
        <v/>
      </c>
    </row>
    <row r="251" spans="1:7" ht="14.25" customHeight="1">
      <c r="A251" s="62" t="str">
        <f t="shared" si="12"/>
        <v/>
      </c>
      <c r="B251" s="4"/>
      <c r="C251" s="48" t="str">
        <f t="shared" si="14"/>
        <v/>
      </c>
      <c r="D251" s="47" t="str">
        <f t="shared" si="15"/>
        <v/>
      </c>
      <c r="E251" s="59"/>
      <c r="F251" s="47"/>
      <c r="G251" s="65" t="str">
        <f t="shared" si="13"/>
        <v/>
      </c>
    </row>
    <row r="252" spans="1:7" ht="14.25" customHeight="1">
      <c r="A252" s="62" t="str">
        <f t="shared" si="12"/>
        <v/>
      </c>
      <c r="B252" s="4"/>
      <c r="C252" s="48" t="str">
        <f t="shared" si="14"/>
        <v/>
      </c>
      <c r="D252" s="47" t="str">
        <f t="shared" si="15"/>
        <v/>
      </c>
      <c r="E252" s="59"/>
      <c r="F252" s="47"/>
      <c r="G252" s="65" t="str">
        <f t="shared" si="13"/>
        <v/>
      </c>
    </row>
    <row r="253" spans="1:7" ht="14.25" customHeight="1">
      <c r="A253" s="62" t="str">
        <f t="shared" si="12"/>
        <v/>
      </c>
      <c r="B253" s="4"/>
      <c r="C253" s="48" t="str">
        <f t="shared" si="14"/>
        <v/>
      </c>
      <c r="D253" s="47" t="str">
        <f t="shared" si="15"/>
        <v/>
      </c>
      <c r="E253" s="59"/>
      <c r="F253" s="47"/>
      <c r="G253" s="65" t="str">
        <f t="shared" si="13"/>
        <v/>
      </c>
    </row>
    <row r="254" spans="1:7" ht="14.25" customHeight="1">
      <c r="A254" s="62" t="str">
        <f t="shared" si="12"/>
        <v/>
      </c>
      <c r="B254" s="4"/>
      <c r="C254" s="48" t="str">
        <f t="shared" si="14"/>
        <v/>
      </c>
      <c r="D254" s="47" t="str">
        <f t="shared" si="15"/>
        <v/>
      </c>
      <c r="E254" s="59"/>
      <c r="F254" s="47"/>
      <c r="G254" s="65" t="str">
        <f t="shared" si="13"/>
        <v/>
      </c>
    </row>
    <row r="255" spans="1:7" ht="14.25" customHeight="1">
      <c r="A255" s="62" t="str">
        <f t="shared" si="12"/>
        <v/>
      </c>
      <c r="B255" s="4"/>
      <c r="C255" s="48" t="str">
        <f t="shared" si="14"/>
        <v/>
      </c>
      <c r="D255" s="47" t="str">
        <f t="shared" si="15"/>
        <v/>
      </c>
      <c r="E255" s="59"/>
      <c r="F255" s="47"/>
      <c r="G255" s="65" t="str">
        <f t="shared" si="13"/>
        <v/>
      </c>
    </row>
    <row r="256" spans="1:7" ht="14.25" customHeight="1">
      <c r="A256" s="62" t="str">
        <f t="shared" si="12"/>
        <v/>
      </c>
      <c r="B256" s="4"/>
      <c r="C256" s="48" t="str">
        <f t="shared" si="14"/>
        <v/>
      </c>
      <c r="D256" s="47" t="str">
        <f t="shared" si="15"/>
        <v/>
      </c>
      <c r="E256" s="59"/>
      <c r="F256" s="47"/>
      <c r="G256" s="65" t="str">
        <f t="shared" si="13"/>
        <v/>
      </c>
    </row>
    <row r="257" spans="1:7" ht="14.25" customHeight="1">
      <c r="A257" s="62" t="str">
        <f t="shared" si="12"/>
        <v/>
      </c>
      <c r="B257" s="4"/>
      <c r="C257" s="48" t="str">
        <f t="shared" si="14"/>
        <v/>
      </c>
      <c r="D257" s="47" t="str">
        <f t="shared" si="15"/>
        <v/>
      </c>
      <c r="E257" s="59"/>
      <c r="F257" s="47"/>
      <c r="G257" s="65" t="str">
        <f t="shared" si="13"/>
        <v/>
      </c>
    </row>
    <row r="258" spans="1:7" ht="14.25" customHeight="1">
      <c r="A258" s="62" t="str">
        <f t="shared" si="12"/>
        <v/>
      </c>
      <c r="B258" s="4"/>
      <c r="C258" s="48" t="str">
        <f t="shared" si="14"/>
        <v/>
      </c>
      <c r="D258" s="47" t="str">
        <f t="shared" si="15"/>
        <v/>
      </c>
      <c r="E258" s="59"/>
      <c r="F258" s="47"/>
      <c r="G258" s="65" t="str">
        <f t="shared" si="13"/>
        <v/>
      </c>
    </row>
    <row r="259" spans="1:7" ht="14.25" customHeight="1">
      <c r="A259" s="62" t="str">
        <f t="shared" si="12"/>
        <v/>
      </c>
      <c r="B259" s="4"/>
      <c r="C259" s="48" t="str">
        <f t="shared" si="14"/>
        <v/>
      </c>
      <c r="D259" s="47" t="str">
        <f t="shared" si="15"/>
        <v/>
      </c>
      <c r="E259" s="59"/>
      <c r="F259" s="47"/>
      <c r="G259" s="65" t="str">
        <f t="shared" si="13"/>
        <v/>
      </c>
    </row>
    <row r="260" spans="1:7" ht="14.25" customHeight="1">
      <c r="A260" s="62" t="str">
        <f t="shared" si="12"/>
        <v/>
      </c>
      <c r="B260" s="4"/>
      <c r="C260" s="48" t="str">
        <f t="shared" si="14"/>
        <v/>
      </c>
      <c r="D260" s="47" t="str">
        <f t="shared" si="15"/>
        <v/>
      </c>
      <c r="E260" s="59"/>
      <c r="F260" s="47"/>
      <c r="G260" s="65" t="str">
        <f t="shared" si="13"/>
        <v/>
      </c>
    </row>
    <row r="261" spans="1:7" ht="14.25" customHeight="1">
      <c r="A261" s="62" t="str">
        <f t="shared" ref="A261:A312" si="16">IF(B261="","",IF(A260=999,1,A260+1))</f>
        <v/>
      </c>
      <c r="B261" s="4"/>
      <c r="C261" s="48" t="str">
        <f t="shared" si="14"/>
        <v/>
      </c>
      <c r="D261" s="47" t="str">
        <f t="shared" si="15"/>
        <v/>
      </c>
      <c r="E261" s="59"/>
      <c r="F261" s="47"/>
      <c r="G261" s="65" t="str">
        <f t="shared" ref="G261:G324" si="17">IF(AND(E261="",F261=""),"",IF(F261="",IF(D261="M",VLOOKUP(E261,J$2:L$21,2,TRUE),VLOOKUP(E261,J$2:L$21,3,TRUE)),IF(D261="M",VLOOKUP(F261,J$24:L$45,2,TRUE),VLOOKUP(F261,J$24:L$45,3,TRUE))))</f>
        <v/>
      </c>
    </row>
    <row r="262" spans="1:7" ht="14.25" customHeight="1">
      <c r="A262" s="62" t="str">
        <f t="shared" si="16"/>
        <v/>
      </c>
      <c r="B262" s="4"/>
      <c r="C262" s="48" t="str">
        <f t="shared" ref="C262:C325" si="18">IF(B262="","",IF(C261="","",C261))</f>
        <v/>
      </c>
      <c r="D262" s="47" t="str">
        <f t="shared" ref="D262:D325" si="19">IF(B262="","",IF(D261="","",D261))</f>
        <v/>
      </c>
      <c r="E262" s="59"/>
      <c r="F262" s="47"/>
      <c r="G262" s="65" t="str">
        <f t="shared" si="17"/>
        <v/>
      </c>
    </row>
    <row r="263" spans="1:7" ht="14.25" customHeight="1">
      <c r="A263" s="62" t="str">
        <f t="shared" si="16"/>
        <v/>
      </c>
      <c r="B263" s="4"/>
      <c r="C263" s="48" t="str">
        <f t="shared" si="18"/>
        <v/>
      </c>
      <c r="D263" s="47" t="str">
        <f t="shared" si="19"/>
        <v/>
      </c>
      <c r="E263" s="59"/>
      <c r="F263" s="47"/>
      <c r="G263" s="65" t="str">
        <f t="shared" si="17"/>
        <v/>
      </c>
    </row>
    <row r="264" spans="1:7" ht="14.25" customHeight="1">
      <c r="A264" s="62" t="str">
        <f t="shared" si="16"/>
        <v/>
      </c>
      <c r="B264" s="4"/>
      <c r="C264" s="48" t="str">
        <f t="shared" si="18"/>
        <v/>
      </c>
      <c r="D264" s="47" t="str">
        <f t="shared" si="19"/>
        <v/>
      </c>
      <c r="E264" s="59"/>
      <c r="F264" s="47"/>
      <c r="G264" s="65" t="str">
        <f t="shared" si="17"/>
        <v/>
      </c>
    </row>
    <row r="265" spans="1:7" ht="14.25" customHeight="1">
      <c r="A265" s="62" t="str">
        <f t="shared" si="16"/>
        <v/>
      </c>
      <c r="B265" s="4"/>
      <c r="C265" s="48" t="str">
        <f t="shared" si="18"/>
        <v/>
      </c>
      <c r="D265" s="47" t="str">
        <f t="shared" si="19"/>
        <v/>
      </c>
      <c r="E265" s="59"/>
      <c r="F265" s="47"/>
      <c r="G265" s="65" t="str">
        <f t="shared" si="17"/>
        <v/>
      </c>
    </row>
    <row r="266" spans="1:7" ht="14.25" customHeight="1">
      <c r="A266" s="62" t="str">
        <f t="shared" si="16"/>
        <v/>
      </c>
      <c r="B266" s="4"/>
      <c r="C266" s="48" t="str">
        <f t="shared" si="18"/>
        <v/>
      </c>
      <c r="D266" s="47" t="str">
        <f t="shared" si="19"/>
        <v/>
      </c>
      <c r="E266" s="59"/>
      <c r="F266" s="47"/>
      <c r="G266" s="65" t="str">
        <f t="shared" si="17"/>
        <v/>
      </c>
    </row>
    <row r="267" spans="1:7" ht="14.25" customHeight="1">
      <c r="A267" s="62" t="str">
        <f t="shared" si="16"/>
        <v/>
      </c>
      <c r="B267" s="4"/>
      <c r="C267" s="48" t="str">
        <f t="shared" si="18"/>
        <v/>
      </c>
      <c r="D267" s="47" t="str">
        <f t="shared" si="19"/>
        <v/>
      </c>
      <c r="E267" s="59"/>
      <c r="F267" s="47"/>
      <c r="G267" s="65" t="str">
        <f t="shared" si="17"/>
        <v/>
      </c>
    </row>
    <row r="268" spans="1:7" ht="14.25" customHeight="1">
      <c r="A268" s="62" t="str">
        <f t="shared" si="16"/>
        <v/>
      </c>
      <c r="B268" s="4"/>
      <c r="C268" s="48" t="str">
        <f t="shared" si="18"/>
        <v/>
      </c>
      <c r="D268" s="47" t="str">
        <f t="shared" si="19"/>
        <v/>
      </c>
      <c r="E268" s="59"/>
      <c r="F268" s="47"/>
      <c r="G268" s="65" t="str">
        <f t="shared" si="17"/>
        <v/>
      </c>
    </row>
    <row r="269" spans="1:7" ht="14.25" customHeight="1">
      <c r="A269" s="62" t="str">
        <f t="shared" si="16"/>
        <v/>
      </c>
      <c r="B269" s="4"/>
      <c r="C269" s="48" t="str">
        <f t="shared" si="18"/>
        <v/>
      </c>
      <c r="D269" s="47" t="str">
        <f t="shared" si="19"/>
        <v/>
      </c>
      <c r="E269" s="59"/>
      <c r="F269" s="47"/>
      <c r="G269" s="65" t="str">
        <f t="shared" si="17"/>
        <v/>
      </c>
    </row>
    <row r="270" spans="1:7" ht="14.25" customHeight="1">
      <c r="A270" s="62" t="str">
        <f t="shared" si="16"/>
        <v/>
      </c>
      <c r="B270" s="4"/>
      <c r="C270" s="48" t="str">
        <f t="shared" si="18"/>
        <v/>
      </c>
      <c r="D270" s="47" t="str">
        <f t="shared" si="19"/>
        <v/>
      </c>
      <c r="E270" s="59"/>
      <c r="F270" s="47"/>
      <c r="G270" s="65" t="str">
        <f t="shared" si="17"/>
        <v/>
      </c>
    </row>
    <row r="271" spans="1:7" ht="14.25" customHeight="1">
      <c r="A271" s="62" t="str">
        <f t="shared" si="16"/>
        <v/>
      </c>
      <c r="B271" s="4"/>
      <c r="C271" s="48" t="str">
        <f t="shared" si="18"/>
        <v/>
      </c>
      <c r="D271" s="47" t="str">
        <f t="shared" si="19"/>
        <v/>
      </c>
      <c r="E271" s="59"/>
      <c r="F271" s="47"/>
      <c r="G271" s="65" t="str">
        <f t="shared" si="17"/>
        <v/>
      </c>
    </row>
    <row r="272" spans="1:7" ht="14.25" customHeight="1">
      <c r="A272" s="62" t="str">
        <f t="shared" si="16"/>
        <v/>
      </c>
      <c r="B272" s="4"/>
      <c r="C272" s="48" t="str">
        <f t="shared" si="18"/>
        <v/>
      </c>
      <c r="D272" s="47" t="str">
        <f t="shared" si="19"/>
        <v/>
      </c>
      <c r="E272" s="59"/>
      <c r="F272" s="47"/>
      <c r="G272" s="65" t="str">
        <f t="shared" si="17"/>
        <v/>
      </c>
    </row>
    <row r="273" spans="1:7" ht="14.25" customHeight="1">
      <c r="A273" s="62" t="str">
        <f t="shared" si="16"/>
        <v/>
      </c>
      <c r="B273" s="4"/>
      <c r="C273" s="48" t="str">
        <f t="shared" si="18"/>
        <v/>
      </c>
      <c r="D273" s="47" t="str">
        <f t="shared" si="19"/>
        <v/>
      </c>
      <c r="E273" s="59"/>
      <c r="F273" s="47"/>
      <c r="G273" s="65" t="str">
        <f t="shared" si="17"/>
        <v/>
      </c>
    </row>
    <row r="274" spans="1:7" ht="14.25" customHeight="1">
      <c r="A274" s="62" t="str">
        <f t="shared" si="16"/>
        <v/>
      </c>
      <c r="B274" s="4"/>
      <c r="C274" s="48" t="str">
        <f t="shared" si="18"/>
        <v/>
      </c>
      <c r="D274" s="47" t="str">
        <f t="shared" si="19"/>
        <v/>
      </c>
      <c r="E274" s="59"/>
      <c r="F274" s="47"/>
      <c r="G274" s="65" t="str">
        <f t="shared" si="17"/>
        <v/>
      </c>
    </row>
    <row r="275" spans="1:7" ht="14.25" customHeight="1">
      <c r="A275" s="62" t="str">
        <f t="shared" si="16"/>
        <v/>
      </c>
      <c r="B275" s="4"/>
      <c r="C275" s="48" t="str">
        <f t="shared" si="18"/>
        <v/>
      </c>
      <c r="D275" s="47" t="str">
        <f t="shared" si="19"/>
        <v/>
      </c>
      <c r="E275" s="59"/>
      <c r="F275" s="47"/>
      <c r="G275" s="65" t="str">
        <f t="shared" si="17"/>
        <v/>
      </c>
    </row>
    <row r="276" spans="1:7" ht="14.25" customHeight="1">
      <c r="A276" s="62" t="str">
        <f t="shared" si="16"/>
        <v/>
      </c>
      <c r="B276" s="4"/>
      <c r="C276" s="48" t="str">
        <f t="shared" si="18"/>
        <v/>
      </c>
      <c r="D276" s="47" t="str">
        <f t="shared" si="19"/>
        <v/>
      </c>
      <c r="E276" s="59"/>
      <c r="F276" s="47"/>
      <c r="G276" s="65" t="str">
        <f t="shared" si="17"/>
        <v/>
      </c>
    </row>
    <row r="277" spans="1:7" ht="14.25" customHeight="1">
      <c r="A277" s="62" t="str">
        <f t="shared" si="16"/>
        <v/>
      </c>
      <c r="B277" s="4"/>
      <c r="C277" s="48" t="str">
        <f t="shared" si="18"/>
        <v/>
      </c>
      <c r="D277" s="47" t="str">
        <f t="shared" si="19"/>
        <v/>
      </c>
      <c r="E277" s="59"/>
      <c r="F277" s="47"/>
      <c r="G277" s="65" t="str">
        <f t="shared" si="17"/>
        <v/>
      </c>
    </row>
    <row r="278" spans="1:7" ht="14.25" customHeight="1">
      <c r="A278" s="62" t="str">
        <f t="shared" si="16"/>
        <v/>
      </c>
      <c r="B278" s="4"/>
      <c r="C278" s="48" t="str">
        <f t="shared" si="18"/>
        <v/>
      </c>
      <c r="D278" s="47" t="str">
        <f t="shared" si="19"/>
        <v/>
      </c>
      <c r="E278" s="59"/>
      <c r="F278" s="47"/>
      <c r="G278" s="65" t="str">
        <f t="shared" si="17"/>
        <v/>
      </c>
    </row>
    <row r="279" spans="1:7" ht="14.25" customHeight="1">
      <c r="A279" s="62" t="str">
        <f t="shared" si="16"/>
        <v/>
      </c>
      <c r="B279" s="4"/>
      <c r="C279" s="48" t="str">
        <f t="shared" si="18"/>
        <v/>
      </c>
      <c r="D279" s="47" t="str">
        <f t="shared" si="19"/>
        <v/>
      </c>
      <c r="E279" s="59"/>
      <c r="F279" s="47"/>
      <c r="G279" s="65" t="str">
        <f t="shared" si="17"/>
        <v/>
      </c>
    </row>
    <row r="280" spans="1:7" ht="14.25" customHeight="1">
      <c r="A280" s="62" t="str">
        <f t="shared" si="16"/>
        <v/>
      </c>
      <c r="B280" s="4"/>
      <c r="C280" s="48" t="str">
        <f t="shared" si="18"/>
        <v/>
      </c>
      <c r="D280" s="47" t="str">
        <f t="shared" si="19"/>
        <v/>
      </c>
      <c r="E280" s="59"/>
      <c r="F280" s="47"/>
      <c r="G280" s="65" t="str">
        <f t="shared" si="17"/>
        <v/>
      </c>
    </row>
    <row r="281" spans="1:7" ht="14.25" customHeight="1">
      <c r="A281" s="62" t="str">
        <f t="shared" si="16"/>
        <v/>
      </c>
      <c r="B281" s="4"/>
      <c r="C281" s="48" t="str">
        <f t="shared" si="18"/>
        <v/>
      </c>
      <c r="D281" s="47" t="str">
        <f t="shared" si="19"/>
        <v/>
      </c>
      <c r="E281" s="59"/>
      <c r="F281" s="47"/>
      <c r="G281" s="65" t="str">
        <f t="shared" si="17"/>
        <v/>
      </c>
    </row>
    <row r="282" spans="1:7" ht="14.25" customHeight="1">
      <c r="A282" s="62" t="str">
        <f t="shared" si="16"/>
        <v/>
      </c>
      <c r="B282" s="4"/>
      <c r="C282" s="48" t="str">
        <f t="shared" si="18"/>
        <v/>
      </c>
      <c r="D282" s="47" t="str">
        <f t="shared" si="19"/>
        <v/>
      </c>
      <c r="E282" s="59"/>
      <c r="F282" s="47"/>
      <c r="G282" s="65" t="str">
        <f t="shared" si="17"/>
        <v/>
      </c>
    </row>
    <row r="283" spans="1:7" ht="14.25" customHeight="1">
      <c r="A283" s="62" t="str">
        <f t="shared" si="16"/>
        <v/>
      </c>
      <c r="B283" s="4"/>
      <c r="C283" s="48" t="str">
        <f t="shared" si="18"/>
        <v/>
      </c>
      <c r="D283" s="47" t="str">
        <f t="shared" si="19"/>
        <v/>
      </c>
      <c r="E283" s="59"/>
      <c r="F283" s="47"/>
      <c r="G283" s="65" t="str">
        <f t="shared" si="17"/>
        <v/>
      </c>
    </row>
    <row r="284" spans="1:7" ht="14.25" customHeight="1">
      <c r="A284" s="62" t="str">
        <f t="shared" si="16"/>
        <v/>
      </c>
      <c r="B284" s="4"/>
      <c r="C284" s="48" t="str">
        <f t="shared" si="18"/>
        <v/>
      </c>
      <c r="D284" s="47" t="str">
        <f t="shared" si="19"/>
        <v/>
      </c>
      <c r="E284" s="59"/>
      <c r="F284" s="47"/>
      <c r="G284" s="65" t="str">
        <f t="shared" si="17"/>
        <v/>
      </c>
    </row>
    <row r="285" spans="1:7" ht="14.25" customHeight="1">
      <c r="A285" s="62" t="str">
        <f t="shared" si="16"/>
        <v/>
      </c>
      <c r="B285" s="4"/>
      <c r="C285" s="48" t="str">
        <f t="shared" si="18"/>
        <v/>
      </c>
      <c r="D285" s="47" t="str">
        <f t="shared" si="19"/>
        <v/>
      </c>
      <c r="E285" s="59"/>
      <c r="F285" s="47"/>
      <c r="G285" s="65" t="str">
        <f t="shared" si="17"/>
        <v/>
      </c>
    </row>
    <row r="286" spans="1:7" ht="14.25" customHeight="1">
      <c r="A286" s="62" t="str">
        <f t="shared" si="16"/>
        <v/>
      </c>
      <c r="B286" s="4"/>
      <c r="C286" s="48" t="str">
        <f t="shared" si="18"/>
        <v/>
      </c>
      <c r="D286" s="47" t="str">
        <f t="shared" si="19"/>
        <v/>
      </c>
      <c r="E286" s="59"/>
      <c r="F286" s="47"/>
      <c r="G286" s="65" t="str">
        <f t="shared" si="17"/>
        <v/>
      </c>
    </row>
    <row r="287" spans="1:7" ht="14.25" customHeight="1">
      <c r="A287" s="62" t="str">
        <f t="shared" si="16"/>
        <v/>
      </c>
      <c r="B287" s="4"/>
      <c r="C287" s="48" t="str">
        <f t="shared" si="18"/>
        <v/>
      </c>
      <c r="D287" s="47" t="str">
        <f t="shared" si="19"/>
        <v/>
      </c>
      <c r="E287" s="59"/>
      <c r="F287" s="47"/>
      <c r="G287" s="65" t="str">
        <f t="shared" si="17"/>
        <v/>
      </c>
    </row>
    <row r="288" spans="1:7" ht="14.25" customHeight="1">
      <c r="A288" s="62" t="str">
        <f t="shared" si="16"/>
        <v/>
      </c>
      <c r="B288" s="4"/>
      <c r="C288" s="48" t="str">
        <f t="shared" si="18"/>
        <v/>
      </c>
      <c r="D288" s="47" t="str">
        <f t="shared" si="19"/>
        <v/>
      </c>
      <c r="E288" s="59"/>
      <c r="F288" s="47"/>
      <c r="G288" s="65" t="str">
        <f t="shared" si="17"/>
        <v/>
      </c>
    </row>
    <row r="289" spans="1:7" ht="14.25" customHeight="1">
      <c r="A289" s="62" t="str">
        <f t="shared" si="16"/>
        <v/>
      </c>
      <c r="B289" s="4"/>
      <c r="C289" s="48" t="str">
        <f t="shared" si="18"/>
        <v/>
      </c>
      <c r="D289" s="47" t="str">
        <f t="shared" si="19"/>
        <v/>
      </c>
      <c r="E289" s="59"/>
      <c r="F289" s="47"/>
      <c r="G289" s="65" t="str">
        <f t="shared" si="17"/>
        <v/>
      </c>
    </row>
    <row r="290" spans="1:7" ht="14.25" customHeight="1">
      <c r="A290" s="62" t="str">
        <f t="shared" si="16"/>
        <v/>
      </c>
      <c r="B290" s="4"/>
      <c r="C290" s="48" t="str">
        <f t="shared" si="18"/>
        <v/>
      </c>
      <c r="D290" s="47" t="str">
        <f t="shared" si="19"/>
        <v/>
      </c>
      <c r="E290" s="59"/>
      <c r="F290" s="47"/>
      <c r="G290" s="65" t="str">
        <f t="shared" si="17"/>
        <v/>
      </c>
    </row>
    <row r="291" spans="1:7" ht="14.25" customHeight="1">
      <c r="A291" s="62" t="str">
        <f t="shared" si="16"/>
        <v/>
      </c>
      <c r="B291" s="4"/>
      <c r="C291" s="48" t="str">
        <f t="shared" si="18"/>
        <v/>
      </c>
      <c r="D291" s="47" t="str">
        <f t="shared" si="19"/>
        <v/>
      </c>
      <c r="E291" s="59"/>
      <c r="F291" s="47"/>
      <c r="G291" s="65" t="str">
        <f t="shared" si="17"/>
        <v/>
      </c>
    </row>
    <row r="292" spans="1:7" ht="14.25" customHeight="1">
      <c r="A292" s="62" t="str">
        <f t="shared" si="16"/>
        <v/>
      </c>
      <c r="B292" s="4"/>
      <c r="C292" s="48" t="str">
        <f t="shared" si="18"/>
        <v/>
      </c>
      <c r="D292" s="47" t="str">
        <f t="shared" si="19"/>
        <v/>
      </c>
      <c r="E292" s="59"/>
      <c r="F292" s="47"/>
      <c r="G292" s="65" t="str">
        <f t="shared" si="17"/>
        <v/>
      </c>
    </row>
    <row r="293" spans="1:7" ht="14.25" customHeight="1">
      <c r="A293" s="62" t="str">
        <f t="shared" si="16"/>
        <v/>
      </c>
      <c r="B293" s="4"/>
      <c r="C293" s="48" t="str">
        <f t="shared" si="18"/>
        <v/>
      </c>
      <c r="D293" s="47" t="str">
        <f t="shared" si="19"/>
        <v/>
      </c>
      <c r="E293" s="59"/>
      <c r="F293" s="47"/>
      <c r="G293" s="65" t="str">
        <f t="shared" si="17"/>
        <v/>
      </c>
    </row>
    <row r="294" spans="1:7" ht="14.25" customHeight="1">
      <c r="A294" s="62" t="str">
        <f t="shared" si="16"/>
        <v/>
      </c>
      <c r="B294" s="4"/>
      <c r="C294" s="48" t="str">
        <f t="shared" si="18"/>
        <v/>
      </c>
      <c r="D294" s="47" t="str">
        <f t="shared" si="19"/>
        <v/>
      </c>
      <c r="E294" s="59"/>
      <c r="F294" s="47"/>
      <c r="G294" s="65" t="str">
        <f t="shared" si="17"/>
        <v/>
      </c>
    </row>
    <row r="295" spans="1:7" ht="14.25" customHeight="1">
      <c r="A295" s="62" t="str">
        <f t="shared" si="16"/>
        <v/>
      </c>
      <c r="B295" s="4"/>
      <c r="C295" s="48" t="str">
        <f t="shared" si="18"/>
        <v/>
      </c>
      <c r="D295" s="47" t="str">
        <f t="shared" si="19"/>
        <v/>
      </c>
      <c r="E295" s="59"/>
      <c r="F295" s="47"/>
      <c r="G295" s="65" t="str">
        <f t="shared" si="17"/>
        <v/>
      </c>
    </row>
    <row r="296" spans="1:7" ht="14.25" customHeight="1">
      <c r="A296" s="62" t="str">
        <f t="shared" si="16"/>
        <v/>
      </c>
      <c r="B296" s="4"/>
      <c r="C296" s="48" t="str">
        <f t="shared" si="18"/>
        <v/>
      </c>
      <c r="D296" s="47" t="str">
        <f t="shared" si="19"/>
        <v/>
      </c>
      <c r="E296" s="59"/>
      <c r="F296" s="47"/>
      <c r="G296" s="65" t="str">
        <f t="shared" si="17"/>
        <v/>
      </c>
    </row>
    <row r="297" spans="1:7" ht="14.25" customHeight="1">
      <c r="A297" s="62" t="str">
        <f t="shared" si="16"/>
        <v/>
      </c>
      <c r="B297" s="4"/>
      <c r="C297" s="48" t="str">
        <f t="shared" si="18"/>
        <v/>
      </c>
      <c r="D297" s="47" t="str">
        <f t="shared" si="19"/>
        <v/>
      </c>
      <c r="E297" s="59"/>
      <c r="F297" s="47"/>
      <c r="G297" s="65" t="str">
        <f t="shared" si="17"/>
        <v/>
      </c>
    </row>
    <row r="298" spans="1:7" ht="14.25" customHeight="1">
      <c r="A298" s="62" t="str">
        <f t="shared" si="16"/>
        <v/>
      </c>
      <c r="B298" s="4"/>
      <c r="C298" s="48" t="str">
        <f t="shared" si="18"/>
        <v/>
      </c>
      <c r="D298" s="47" t="str">
        <f t="shared" si="19"/>
        <v/>
      </c>
      <c r="E298" s="59"/>
      <c r="F298" s="47"/>
      <c r="G298" s="65" t="str">
        <f t="shared" si="17"/>
        <v/>
      </c>
    </row>
    <row r="299" spans="1:7" ht="14.25" customHeight="1">
      <c r="A299" s="62" t="str">
        <f t="shared" si="16"/>
        <v/>
      </c>
      <c r="B299" s="4"/>
      <c r="C299" s="48" t="str">
        <f t="shared" si="18"/>
        <v/>
      </c>
      <c r="D299" s="47" t="str">
        <f t="shared" si="19"/>
        <v/>
      </c>
      <c r="E299" s="59"/>
      <c r="F299" s="47"/>
      <c r="G299" s="65" t="str">
        <f t="shared" si="17"/>
        <v/>
      </c>
    </row>
    <row r="300" spans="1:7" ht="14.25" customHeight="1">
      <c r="A300" s="62" t="str">
        <f t="shared" si="16"/>
        <v/>
      </c>
      <c r="B300" s="4"/>
      <c r="C300" s="48" t="str">
        <f t="shared" si="18"/>
        <v/>
      </c>
      <c r="D300" s="47" t="str">
        <f t="shared" si="19"/>
        <v/>
      </c>
      <c r="E300" s="59"/>
      <c r="F300" s="47"/>
      <c r="G300" s="65" t="str">
        <f t="shared" si="17"/>
        <v/>
      </c>
    </row>
    <row r="301" spans="1:7" ht="14.25" customHeight="1">
      <c r="A301" s="62" t="str">
        <f t="shared" si="16"/>
        <v/>
      </c>
      <c r="B301" s="4"/>
      <c r="C301" s="48" t="str">
        <f t="shared" si="18"/>
        <v/>
      </c>
      <c r="D301" s="47" t="str">
        <f t="shared" si="19"/>
        <v/>
      </c>
      <c r="E301" s="59"/>
      <c r="F301" s="47"/>
      <c r="G301" s="65" t="str">
        <f t="shared" si="17"/>
        <v/>
      </c>
    </row>
    <row r="302" spans="1:7" ht="14.25" customHeight="1">
      <c r="A302" s="62" t="str">
        <f t="shared" si="16"/>
        <v/>
      </c>
      <c r="B302" s="4"/>
      <c r="C302" s="48" t="str">
        <f t="shared" si="18"/>
        <v/>
      </c>
      <c r="D302" s="47" t="str">
        <f t="shared" si="19"/>
        <v/>
      </c>
      <c r="E302" s="59"/>
      <c r="F302" s="47"/>
      <c r="G302" s="65" t="str">
        <f t="shared" si="17"/>
        <v/>
      </c>
    </row>
    <row r="303" spans="1:7" ht="14.25" customHeight="1">
      <c r="A303" s="62" t="str">
        <f t="shared" si="16"/>
        <v/>
      </c>
      <c r="B303" s="4"/>
      <c r="C303" s="48" t="str">
        <f t="shared" si="18"/>
        <v/>
      </c>
      <c r="D303" s="47" t="str">
        <f t="shared" si="19"/>
        <v/>
      </c>
      <c r="E303" s="59"/>
      <c r="F303" s="47"/>
      <c r="G303" s="65" t="str">
        <f t="shared" si="17"/>
        <v/>
      </c>
    </row>
    <row r="304" spans="1:7" ht="14.25" customHeight="1">
      <c r="A304" s="62" t="str">
        <f t="shared" si="16"/>
        <v/>
      </c>
      <c r="B304" s="4"/>
      <c r="C304" s="48" t="str">
        <f t="shared" si="18"/>
        <v/>
      </c>
      <c r="D304" s="47" t="str">
        <f t="shared" si="19"/>
        <v/>
      </c>
      <c r="E304" s="59"/>
      <c r="F304" s="47"/>
      <c r="G304" s="65" t="str">
        <f t="shared" si="17"/>
        <v/>
      </c>
    </row>
    <row r="305" spans="1:7" ht="14.25" customHeight="1">
      <c r="A305" s="62" t="str">
        <f t="shared" si="16"/>
        <v/>
      </c>
      <c r="B305" s="4"/>
      <c r="C305" s="48" t="str">
        <f t="shared" si="18"/>
        <v/>
      </c>
      <c r="D305" s="47" t="str">
        <f t="shared" si="19"/>
        <v/>
      </c>
      <c r="E305" s="59"/>
      <c r="F305" s="47"/>
      <c r="G305" s="65" t="str">
        <f t="shared" si="17"/>
        <v/>
      </c>
    </row>
    <row r="306" spans="1:7" ht="14.25" customHeight="1">
      <c r="A306" s="62" t="str">
        <f t="shared" si="16"/>
        <v/>
      </c>
      <c r="B306" s="4"/>
      <c r="C306" s="48" t="str">
        <f t="shared" si="18"/>
        <v/>
      </c>
      <c r="D306" s="47" t="str">
        <f t="shared" si="19"/>
        <v/>
      </c>
      <c r="E306" s="59"/>
      <c r="F306" s="47"/>
      <c r="G306" s="65" t="str">
        <f t="shared" si="17"/>
        <v/>
      </c>
    </row>
    <row r="307" spans="1:7" ht="14.25" customHeight="1">
      <c r="A307" s="62" t="str">
        <f t="shared" si="16"/>
        <v/>
      </c>
      <c r="B307" s="4"/>
      <c r="C307" s="48" t="str">
        <f t="shared" si="18"/>
        <v/>
      </c>
      <c r="D307" s="47" t="str">
        <f t="shared" si="19"/>
        <v/>
      </c>
      <c r="E307" s="59"/>
      <c r="F307" s="47"/>
      <c r="G307" s="65" t="str">
        <f t="shared" si="17"/>
        <v/>
      </c>
    </row>
    <row r="308" spans="1:7" ht="14.25" customHeight="1">
      <c r="A308" s="62" t="str">
        <f t="shared" si="16"/>
        <v/>
      </c>
      <c r="B308" s="4"/>
      <c r="C308" s="48" t="str">
        <f t="shared" si="18"/>
        <v/>
      </c>
      <c r="D308" s="47" t="str">
        <f t="shared" si="19"/>
        <v/>
      </c>
      <c r="E308" s="59"/>
      <c r="F308" s="47"/>
      <c r="G308" s="65" t="str">
        <f t="shared" si="17"/>
        <v/>
      </c>
    </row>
    <row r="309" spans="1:7" ht="14.25" customHeight="1">
      <c r="A309" s="62" t="str">
        <f t="shared" si="16"/>
        <v/>
      </c>
      <c r="B309" s="4"/>
      <c r="C309" s="48" t="str">
        <f t="shared" si="18"/>
        <v/>
      </c>
      <c r="D309" s="47" t="str">
        <f t="shared" si="19"/>
        <v/>
      </c>
      <c r="E309" s="59"/>
      <c r="F309" s="47"/>
      <c r="G309" s="65" t="str">
        <f t="shared" si="17"/>
        <v/>
      </c>
    </row>
    <row r="310" spans="1:7" ht="14.25" customHeight="1">
      <c r="A310" s="62" t="str">
        <f t="shared" si="16"/>
        <v/>
      </c>
      <c r="B310" s="4"/>
      <c r="C310" s="48" t="str">
        <f t="shared" si="18"/>
        <v/>
      </c>
      <c r="D310" s="47" t="str">
        <f t="shared" si="19"/>
        <v/>
      </c>
      <c r="E310" s="59"/>
      <c r="F310" s="47"/>
      <c r="G310" s="65" t="str">
        <f t="shared" si="17"/>
        <v/>
      </c>
    </row>
    <row r="311" spans="1:7" ht="14.25" customHeight="1">
      <c r="A311" s="62" t="str">
        <f t="shared" si="16"/>
        <v/>
      </c>
      <c r="B311" s="4"/>
      <c r="C311" s="48" t="str">
        <f t="shared" si="18"/>
        <v/>
      </c>
      <c r="D311" s="47" t="str">
        <f t="shared" si="19"/>
        <v/>
      </c>
      <c r="E311" s="59"/>
      <c r="F311" s="47"/>
      <c r="G311" s="65" t="str">
        <f t="shared" si="17"/>
        <v/>
      </c>
    </row>
    <row r="312" spans="1:7" ht="14.25" customHeight="1">
      <c r="A312" s="62" t="str">
        <f t="shared" si="16"/>
        <v/>
      </c>
      <c r="B312" s="4"/>
      <c r="C312" s="48" t="str">
        <f t="shared" si="18"/>
        <v/>
      </c>
      <c r="D312" s="47" t="str">
        <f t="shared" si="19"/>
        <v/>
      </c>
      <c r="E312" s="59"/>
      <c r="F312" s="47"/>
      <c r="G312" s="65" t="str">
        <f t="shared" si="17"/>
        <v/>
      </c>
    </row>
    <row r="313" spans="1:7" ht="14.25" customHeight="1">
      <c r="A313" s="62" t="str">
        <f t="shared" ref="A313:A376" si="20">IF(B313="","",IF(A312=999,1,A312+1))</f>
        <v/>
      </c>
      <c r="B313" s="4"/>
      <c r="C313" s="48" t="str">
        <f t="shared" si="18"/>
        <v/>
      </c>
      <c r="D313" s="47" t="str">
        <f t="shared" si="19"/>
        <v/>
      </c>
      <c r="E313" s="59"/>
      <c r="F313" s="47"/>
      <c r="G313" s="65" t="str">
        <f t="shared" si="17"/>
        <v/>
      </c>
    </row>
    <row r="314" spans="1:7" ht="14.25" customHeight="1">
      <c r="A314" s="62" t="str">
        <f t="shared" si="20"/>
        <v/>
      </c>
      <c r="B314" s="4"/>
      <c r="C314" s="48" t="str">
        <f t="shared" si="18"/>
        <v/>
      </c>
      <c r="D314" s="47" t="str">
        <f t="shared" si="19"/>
        <v/>
      </c>
      <c r="E314" s="59"/>
      <c r="F314" s="47"/>
      <c r="G314" s="65" t="str">
        <f t="shared" si="17"/>
        <v/>
      </c>
    </row>
    <row r="315" spans="1:7" ht="14.25" customHeight="1">
      <c r="A315" s="62" t="str">
        <f t="shared" si="20"/>
        <v/>
      </c>
      <c r="B315" s="4"/>
      <c r="C315" s="48" t="str">
        <f t="shared" si="18"/>
        <v/>
      </c>
      <c r="D315" s="47" t="str">
        <f t="shared" si="19"/>
        <v/>
      </c>
      <c r="E315" s="59"/>
      <c r="F315" s="47"/>
      <c r="G315" s="65" t="str">
        <f t="shared" si="17"/>
        <v/>
      </c>
    </row>
    <row r="316" spans="1:7" ht="14.25" customHeight="1">
      <c r="A316" s="62" t="str">
        <f t="shared" si="20"/>
        <v/>
      </c>
      <c r="B316" s="4"/>
      <c r="C316" s="48" t="str">
        <f t="shared" si="18"/>
        <v/>
      </c>
      <c r="D316" s="47" t="str">
        <f t="shared" si="19"/>
        <v/>
      </c>
      <c r="E316" s="59"/>
      <c r="F316" s="47"/>
      <c r="G316" s="65" t="str">
        <f t="shared" si="17"/>
        <v/>
      </c>
    </row>
    <row r="317" spans="1:7" ht="14.25" customHeight="1">
      <c r="A317" s="62" t="str">
        <f t="shared" si="20"/>
        <v/>
      </c>
      <c r="B317" s="4"/>
      <c r="C317" s="48" t="str">
        <f t="shared" si="18"/>
        <v/>
      </c>
      <c r="D317" s="47" t="str">
        <f t="shared" si="19"/>
        <v/>
      </c>
      <c r="E317" s="59"/>
      <c r="F317" s="47"/>
      <c r="G317" s="65" t="str">
        <f t="shared" si="17"/>
        <v/>
      </c>
    </row>
    <row r="318" spans="1:7" ht="14.25" customHeight="1">
      <c r="A318" s="62" t="str">
        <f t="shared" si="20"/>
        <v/>
      </c>
      <c r="B318" s="4"/>
      <c r="C318" s="48" t="str">
        <f t="shared" si="18"/>
        <v/>
      </c>
      <c r="D318" s="47" t="str">
        <f t="shared" si="19"/>
        <v/>
      </c>
      <c r="E318" s="59"/>
      <c r="F318" s="47"/>
      <c r="G318" s="65" t="str">
        <f t="shared" si="17"/>
        <v/>
      </c>
    </row>
    <row r="319" spans="1:7" ht="14.25" customHeight="1">
      <c r="A319" s="62" t="str">
        <f t="shared" si="20"/>
        <v/>
      </c>
      <c r="B319" s="4"/>
      <c r="C319" s="48" t="str">
        <f t="shared" si="18"/>
        <v/>
      </c>
      <c r="D319" s="47" t="str">
        <f t="shared" si="19"/>
        <v/>
      </c>
      <c r="E319" s="59"/>
      <c r="F319" s="47"/>
      <c r="G319" s="65" t="str">
        <f t="shared" si="17"/>
        <v/>
      </c>
    </row>
    <row r="320" spans="1:7" ht="14.25" customHeight="1">
      <c r="A320" s="62" t="str">
        <f t="shared" si="20"/>
        <v/>
      </c>
      <c r="B320" s="4"/>
      <c r="C320" s="48" t="str">
        <f t="shared" si="18"/>
        <v/>
      </c>
      <c r="D320" s="47" t="str">
        <f t="shared" si="19"/>
        <v/>
      </c>
      <c r="E320" s="59"/>
      <c r="F320" s="47"/>
      <c r="G320" s="65" t="str">
        <f t="shared" si="17"/>
        <v/>
      </c>
    </row>
    <row r="321" spans="1:7" ht="14.25" customHeight="1">
      <c r="A321" s="62" t="str">
        <f t="shared" si="20"/>
        <v/>
      </c>
      <c r="B321" s="4"/>
      <c r="C321" s="48" t="str">
        <f t="shared" si="18"/>
        <v/>
      </c>
      <c r="D321" s="47" t="str">
        <f t="shared" si="19"/>
        <v/>
      </c>
      <c r="E321" s="59"/>
      <c r="F321" s="47"/>
      <c r="G321" s="65" t="str">
        <f t="shared" si="17"/>
        <v/>
      </c>
    </row>
    <row r="322" spans="1:7" ht="14.25" customHeight="1">
      <c r="A322" s="62" t="str">
        <f t="shared" si="20"/>
        <v/>
      </c>
      <c r="B322" s="4"/>
      <c r="C322" s="48" t="str">
        <f t="shared" si="18"/>
        <v/>
      </c>
      <c r="D322" s="47" t="str">
        <f t="shared" si="19"/>
        <v/>
      </c>
      <c r="E322" s="59"/>
      <c r="F322" s="47"/>
      <c r="G322" s="65" t="str">
        <f t="shared" si="17"/>
        <v/>
      </c>
    </row>
    <row r="323" spans="1:7" ht="14.25" customHeight="1">
      <c r="A323" s="62" t="str">
        <f t="shared" si="20"/>
        <v/>
      </c>
      <c r="B323" s="4"/>
      <c r="C323" s="48" t="str">
        <f t="shared" si="18"/>
        <v/>
      </c>
      <c r="D323" s="47" t="str">
        <f t="shared" si="19"/>
        <v/>
      </c>
      <c r="E323" s="59"/>
      <c r="F323" s="47"/>
      <c r="G323" s="65" t="str">
        <f t="shared" si="17"/>
        <v/>
      </c>
    </row>
    <row r="324" spans="1:7" ht="14.25" customHeight="1">
      <c r="A324" s="62" t="str">
        <f t="shared" si="20"/>
        <v/>
      </c>
      <c r="B324" s="4"/>
      <c r="C324" s="48" t="str">
        <f t="shared" si="18"/>
        <v/>
      </c>
      <c r="D324" s="47" t="str">
        <f t="shared" si="19"/>
        <v/>
      </c>
      <c r="E324" s="59"/>
      <c r="F324" s="47"/>
      <c r="G324" s="65" t="str">
        <f t="shared" si="17"/>
        <v/>
      </c>
    </row>
    <row r="325" spans="1:7" ht="14.25" customHeight="1">
      <c r="A325" s="62" t="str">
        <f t="shared" si="20"/>
        <v/>
      </c>
      <c r="B325" s="4"/>
      <c r="C325" s="48" t="str">
        <f t="shared" si="18"/>
        <v/>
      </c>
      <c r="D325" s="47" t="str">
        <f t="shared" si="19"/>
        <v/>
      </c>
      <c r="E325" s="59"/>
      <c r="F325" s="47"/>
      <c r="G325" s="65" t="str">
        <f t="shared" ref="G325:G388" si="21">IF(AND(E325="",F325=""),"",IF(F325="",IF(D325="M",VLOOKUP(E325,J$2:L$21,2,TRUE),VLOOKUP(E325,J$2:L$21,3,TRUE)),IF(D325="M",VLOOKUP(F325,J$24:L$45,2,TRUE),VLOOKUP(F325,J$24:L$45,3,TRUE))))</f>
        <v/>
      </c>
    </row>
    <row r="326" spans="1:7" ht="14.25" customHeight="1">
      <c r="A326" s="62" t="str">
        <f t="shared" si="20"/>
        <v/>
      </c>
      <c r="B326" s="4"/>
      <c r="C326" s="48" t="str">
        <f t="shared" ref="C326:C389" si="22">IF(B326="","",IF(C325="","",C325))</f>
        <v/>
      </c>
      <c r="D326" s="47" t="str">
        <f t="shared" ref="D326:D389" si="23">IF(B326="","",IF(D325="","",D325))</f>
        <v/>
      </c>
      <c r="E326" s="59"/>
      <c r="F326" s="47"/>
      <c r="G326" s="65" t="str">
        <f t="shared" si="21"/>
        <v/>
      </c>
    </row>
    <row r="327" spans="1:7" ht="14.25" customHeight="1">
      <c r="A327" s="62" t="str">
        <f t="shared" si="20"/>
        <v/>
      </c>
      <c r="B327" s="4"/>
      <c r="C327" s="48" t="str">
        <f t="shared" si="22"/>
        <v/>
      </c>
      <c r="D327" s="47" t="str">
        <f t="shared" si="23"/>
        <v/>
      </c>
      <c r="E327" s="59"/>
      <c r="F327" s="47"/>
      <c r="G327" s="65" t="str">
        <f t="shared" si="21"/>
        <v/>
      </c>
    </row>
    <row r="328" spans="1:7" ht="14.25" customHeight="1">
      <c r="A328" s="62" t="str">
        <f t="shared" si="20"/>
        <v/>
      </c>
      <c r="B328" s="4"/>
      <c r="C328" s="48" t="str">
        <f t="shared" si="22"/>
        <v/>
      </c>
      <c r="D328" s="47" t="str">
        <f t="shared" si="23"/>
        <v/>
      </c>
      <c r="E328" s="59"/>
      <c r="F328" s="47"/>
      <c r="G328" s="65" t="str">
        <f t="shared" si="21"/>
        <v/>
      </c>
    </row>
    <row r="329" spans="1:7" ht="14.25" customHeight="1">
      <c r="A329" s="62" t="str">
        <f t="shared" si="20"/>
        <v/>
      </c>
      <c r="B329" s="4"/>
      <c r="C329" s="48" t="str">
        <f t="shared" si="22"/>
        <v/>
      </c>
      <c r="D329" s="47" t="str">
        <f t="shared" si="23"/>
        <v/>
      </c>
      <c r="E329" s="59"/>
      <c r="F329" s="47"/>
      <c r="G329" s="65" t="str">
        <f t="shared" si="21"/>
        <v/>
      </c>
    </row>
    <row r="330" spans="1:7" ht="14.25" customHeight="1">
      <c r="A330" s="62" t="str">
        <f t="shared" si="20"/>
        <v/>
      </c>
      <c r="B330" s="4"/>
      <c r="C330" s="48" t="str">
        <f t="shared" si="22"/>
        <v/>
      </c>
      <c r="D330" s="47" t="str">
        <f t="shared" si="23"/>
        <v/>
      </c>
      <c r="E330" s="59"/>
      <c r="F330" s="47"/>
      <c r="G330" s="65" t="str">
        <f t="shared" si="21"/>
        <v/>
      </c>
    </row>
    <row r="331" spans="1:7" ht="14.25" customHeight="1">
      <c r="A331" s="62" t="str">
        <f t="shared" si="20"/>
        <v/>
      </c>
      <c r="B331" s="4"/>
      <c r="C331" s="48" t="str">
        <f t="shared" si="22"/>
        <v/>
      </c>
      <c r="D331" s="47" t="str">
        <f t="shared" si="23"/>
        <v/>
      </c>
      <c r="E331" s="59"/>
      <c r="F331" s="47"/>
      <c r="G331" s="65" t="str">
        <f t="shared" si="21"/>
        <v/>
      </c>
    </row>
    <row r="332" spans="1:7" ht="14.25" customHeight="1">
      <c r="A332" s="62" t="str">
        <f t="shared" si="20"/>
        <v/>
      </c>
      <c r="B332" s="4"/>
      <c r="C332" s="48" t="str">
        <f t="shared" si="22"/>
        <v/>
      </c>
      <c r="D332" s="47" t="str">
        <f t="shared" si="23"/>
        <v/>
      </c>
      <c r="E332" s="59"/>
      <c r="F332" s="47"/>
      <c r="G332" s="65" t="str">
        <f t="shared" si="21"/>
        <v/>
      </c>
    </row>
    <row r="333" spans="1:7" ht="14.25" customHeight="1">
      <c r="A333" s="62" t="str">
        <f t="shared" si="20"/>
        <v/>
      </c>
      <c r="B333" s="4"/>
      <c r="C333" s="48" t="str">
        <f t="shared" si="22"/>
        <v/>
      </c>
      <c r="D333" s="47" t="str">
        <f t="shared" si="23"/>
        <v/>
      </c>
      <c r="E333" s="59"/>
      <c r="F333" s="47"/>
      <c r="G333" s="65" t="str">
        <f t="shared" si="21"/>
        <v/>
      </c>
    </row>
    <row r="334" spans="1:7" ht="14.25" customHeight="1">
      <c r="A334" s="62" t="str">
        <f t="shared" si="20"/>
        <v/>
      </c>
      <c r="B334" s="4"/>
      <c r="C334" s="48" t="str">
        <f t="shared" si="22"/>
        <v/>
      </c>
      <c r="D334" s="47" t="str">
        <f t="shared" si="23"/>
        <v/>
      </c>
      <c r="E334" s="59"/>
      <c r="F334" s="47"/>
      <c r="G334" s="65" t="str">
        <f t="shared" si="21"/>
        <v/>
      </c>
    </row>
    <row r="335" spans="1:7" ht="14.25" customHeight="1">
      <c r="A335" s="62" t="str">
        <f t="shared" si="20"/>
        <v/>
      </c>
      <c r="B335" s="4"/>
      <c r="C335" s="48" t="str">
        <f t="shared" si="22"/>
        <v/>
      </c>
      <c r="D335" s="47" t="str">
        <f t="shared" si="23"/>
        <v/>
      </c>
      <c r="E335" s="59"/>
      <c r="F335" s="47"/>
      <c r="G335" s="65" t="str">
        <f t="shared" si="21"/>
        <v/>
      </c>
    </row>
    <row r="336" spans="1:7" ht="14.25" customHeight="1">
      <c r="A336" s="62" t="str">
        <f t="shared" si="20"/>
        <v/>
      </c>
      <c r="B336" s="4"/>
      <c r="C336" s="48" t="str">
        <f t="shared" si="22"/>
        <v/>
      </c>
      <c r="D336" s="47" t="str">
        <f t="shared" si="23"/>
        <v/>
      </c>
      <c r="E336" s="59"/>
      <c r="F336" s="47"/>
      <c r="G336" s="65" t="str">
        <f t="shared" si="21"/>
        <v/>
      </c>
    </row>
    <row r="337" spans="1:7" ht="14.25" customHeight="1">
      <c r="A337" s="62" t="str">
        <f t="shared" si="20"/>
        <v/>
      </c>
      <c r="B337" s="4"/>
      <c r="C337" s="48" t="str">
        <f t="shared" si="22"/>
        <v/>
      </c>
      <c r="D337" s="47" t="str">
        <f t="shared" si="23"/>
        <v/>
      </c>
      <c r="E337" s="59"/>
      <c r="F337" s="47"/>
      <c r="G337" s="65" t="str">
        <f t="shared" si="21"/>
        <v/>
      </c>
    </row>
    <row r="338" spans="1:7" ht="14.25" customHeight="1">
      <c r="A338" s="62" t="str">
        <f t="shared" si="20"/>
        <v/>
      </c>
      <c r="B338" s="4"/>
      <c r="C338" s="48" t="str">
        <f t="shared" si="22"/>
        <v/>
      </c>
      <c r="D338" s="47" t="str">
        <f t="shared" si="23"/>
        <v/>
      </c>
      <c r="E338" s="59"/>
      <c r="F338" s="47"/>
      <c r="G338" s="65" t="str">
        <f t="shared" si="21"/>
        <v/>
      </c>
    </row>
    <row r="339" spans="1:7" ht="14.25" customHeight="1">
      <c r="A339" s="62" t="str">
        <f t="shared" si="20"/>
        <v/>
      </c>
      <c r="B339" s="4"/>
      <c r="C339" s="48" t="str">
        <f t="shared" si="22"/>
        <v/>
      </c>
      <c r="D339" s="47" t="str">
        <f t="shared" si="23"/>
        <v/>
      </c>
      <c r="E339" s="59"/>
      <c r="F339" s="47"/>
      <c r="G339" s="65" t="str">
        <f t="shared" si="21"/>
        <v/>
      </c>
    </row>
    <row r="340" spans="1:7" ht="14.25" customHeight="1">
      <c r="A340" s="62" t="str">
        <f t="shared" si="20"/>
        <v/>
      </c>
      <c r="B340" s="4"/>
      <c r="C340" s="48" t="str">
        <f t="shared" si="22"/>
        <v/>
      </c>
      <c r="D340" s="47" t="str">
        <f t="shared" si="23"/>
        <v/>
      </c>
      <c r="E340" s="59"/>
      <c r="F340" s="47"/>
      <c r="G340" s="65" t="str">
        <f t="shared" si="21"/>
        <v/>
      </c>
    </row>
    <row r="341" spans="1:7" ht="14.25" customHeight="1">
      <c r="A341" s="62" t="str">
        <f t="shared" si="20"/>
        <v/>
      </c>
      <c r="B341" s="4"/>
      <c r="C341" s="48" t="str">
        <f t="shared" si="22"/>
        <v/>
      </c>
      <c r="D341" s="47" t="str">
        <f t="shared" si="23"/>
        <v/>
      </c>
      <c r="E341" s="59"/>
      <c r="F341" s="47"/>
      <c r="G341" s="65" t="str">
        <f t="shared" si="21"/>
        <v/>
      </c>
    </row>
    <row r="342" spans="1:7" ht="14.25" customHeight="1">
      <c r="A342" s="62" t="str">
        <f t="shared" si="20"/>
        <v/>
      </c>
      <c r="B342" s="4"/>
      <c r="C342" s="48" t="str">
        <f t="shared" si="22"/>
        <v/>
      </c>
      <c r="D342" s="47" t="str">
        <f t="shared" si="23"/>
        <v/>
      </c>
      <c r="E342" s="59"/>
      <c r="F342" s="47"/>
      <c r="G342" s="65" t="str">
        <f t="shared" si="21"/>
        <v/>
      </c>
    </row>
    <row r="343" spans="1:7" ht="14.25" customHeight="1">
      <c r="A343" s="62" t="str">
        <f t="shared" si="20"/>
        <v/>
      </c>
      <c r="B343" s="4"/>
      <c r="C343" s="48" t="str">
        <f t="shared" si="22"/>
        <v/>
      </c>
      <c r="D343" s="47" t="str">
        <f t="shared" si="23"/>
        <v/>
      </c>
      <c r="E343" s="59"/>
      <c r="F343" s="47"/>
      <c r="G343" s="65" t="str">
        <f t="shared" si="21"/>
        <v/>
      </c>
    </row>
    <row r="344" spans="1:7" ht="14.25" customHeight="1">
      <c r="A344" s="62" t="str">
        <f t="shared" si="20"/>
        <v/>
      </c>
      <c r="B344" s="4"/>
      <c r="C344" s="48" t="str">
        <f t="shared" si="22"/>
        <v/>
      </c>
      <c r="D344" s="47" t="str">
        <f t="shared" si="23"/>
        <v/>
      </c>
      <c r="E344" s="59"/>
      <c r="F344" s="47"/>
      <c r="G344" s="65" t="str">
        <f t="shared" si="21"/>
        <v/>
      </c>
    </row>
    <row r="345" spans="1:7" ht="14.25" customHeight="1">
      <c r="A345" s="62" t="str">
        <f t="shared" si="20"/>
        <v/>
      </c>
      <c r="B345" s="4"/>
      <c r="C345" s="48" t="str">
        <f t="shared" si="22"/>
        <v/>
      </c>
      <c r="D345" s="47" t="str">
        <f t="shared" si="23"/>
        <v/>
      </c>
      <c r="E345" s="59"/>
      <c r="F345" s="47"/>
      <c r="G345" s="65" t="str">
        <f t="shared" si="21"/>
        <v/>
      </c>
    </row>
    <row r="346" spans="1:7" ht="14.25" customHeight="1">
      <c r="A346" s="62" t="str">
        <f t="shared" si="20"/>
        <v/>
      </c>
      <c r="B346" s="4"/>
      <c r="C346" s="48" t="str">
        <f t="shared" si="22"/>
        <v/>
      </c>
      <c r="D346" s="47" t="str">
        <f t="shared" si="23"/>
        <v/>
      </c>
      <c r="E346" s="59"/>
      <c r="F346" s="47"/>
      <c r="G346" s="65" t="str">
        <f t="shared" si="21"/>
        <v/>
      </c>
    </row>
    <row r="347" spans="1:7" ht="14.25" customHeight="1">
      <c r="A347" s="62" t="str">
        <f t="shared" si="20"/>
        <v/>
      </c>
      <c r="B347" s="4"/>
      <c r="C347" s="48" t="str">
        <f t="shared" si="22"/>
        <v/>
      </c>
      <c r="D347" s="47" t="str">
        <f t="shared" si="23"/>
        <v/>
      </c>
      <c r="E347" s="59"/>
      <c r="F347" s="47"/>
      <c r="G347" s="65" t="str">
        <f t="shared" si="21"/>
        <v/>
      </c>
    </row>
    <row r="348" spans="1:7" ht="14.25" customHeight="1">
      <c r="A348" s="62" t="str">
        <f t="shared" si="20"/>
        <v/>
      </c>
      <c r="B348" s="4"/>
      <c r="C348" s="48" t="str">
        <f t="shared" si="22"/>
        <v/>
      </c>
      <c r="D348" s="47" t="str">
        <f t="shared" si="23"/>
        <v/>
      </c>
      <c r="E348" s="59"/>
      <c r="F348" s="47"/>
      <c r="G348" s="65" t="str">
        <f t="shared" si="21"/>
        <v/>
      </c>
    </row>
    <row r="349" spans="1:7" ht="14.25" customHeight="1">
      <c r="A349" s="62" t="str">
        <f t="shared" si="20"/>
        <v/>
      </c>
      <c r="B349" s="4"/>
      <c r="C349" s="48" t="str">
        <f t="shared" si="22"/>
        <v/>
      </c>
      <c r="D349" s="47" t="str">
        <f t="shared" si="23"/>
        <v/>
      </c>
      <c r="E349" s="59"/>
      <c r="F349" s="47"/>
      <c r="G349" s="65" t="str">
        <f t="shared" si="21"/>
        <v/>
      </c>
    </row>
    <row r="350" spans="1:7" ht="14.25" customHeight="1">
      <c r="A350" s="62" t="str">
        <f t="shared" si="20"/>
        <v/>
      </c>
      <c r="B350" s="4"/>
      <c r="C350" s="48" t="str">
        <f t="shared" si="22"/>
        <v/>
      </c>
      <c r="D350" s="47" t="str">
        <f t="shared" si="23"/>
        <v/>
      </c>
      <c r="E350" s="59"/>
      <c r="F350" s="47"/>
      <c r="G350" s="65" t="str">
        <f t="shared" si="21"/>
        <v/>
      </c>
    </row>
    <row r="351" spans="1:7" ht="14.25" customHeight="1">
      <c r="A351" s="62" t="str">
        <f t="shared" si="20"/>
        <v/>
      </c>
      <c r="B351" s="4"/>
      <c r="C351" s="48" t="str">
        <f t="shared" si="22"/>
        <v/>
      </c>
      <c r="D351" s="47" t="str">
        <f t="shared" si="23"/>
        <v/>
      </c>
      <c r="E351" s="59"/>
      <c r="F351" s="47"/>
      <c r="G351" s="65" t="str">
        <f t="shared" si="21"/>
        <v/>
      </c>
    </row>
    <row r="352" spans="1:7" ht="14.25" customHeight="1">
      <c r="A352" s="62" t="str">
        <f t="shared" si="20"/>
        <v/>
      </c>
      <c r="B352" s="4"/>
      <c r="C352" s="48" t="str">
        <f t="shared" si="22"/>
        <v/>
      </c>
      <c r="D352" s="47" t="str">
        <f t="shared" si="23"/>
        <v/>
      </c>
      <c r="E352" s="59"/>
      <c r="F352" s="47"/>
      <c r="G352" s="65" t="str">
        <f t="shared" si="21"/>
        <v/>
      </c>
    </row>
    <row r="353" spans="1:7" ht="14.25" customHeight="1">
      <c r="A353" s="62" t="str">
        <f t="shared" si="20"/>
        <v/>
      </c>
      <c r="B353" s="4"/>
      <c r="C353" s="48" t="str">
        <f t="shared" si="22"/>
        <v/>
      </c>
      <c r="D353" s="47" t="str">
        <f t="shared" si="23"/>
        <v/>
      </c>
      <c r="E353" s="59"/>
      <c r="F353" s="47"/>
      <c r="G353" s="65" t="str">
        <f t="shared" si="21"/>
        <v/>
      </c>
    </row>
    <row r="354" spans="1:7" ht="14.25" customHeight="1">
      <c r="A354" s="62" t="str">
        <f t="shared" si="20"/>
        <v/>
      </c>
      <c r="B354" s="4"/>
      <c r="C354" s="48" t="str">
        <f t="shared" si="22"/>
        <v/>
      </c>
      <c r="D354" s="47" t="str">
        <f t="shared" si="23"/>
        <v/>
      </c>
      <c r="E354" s="59"/>
      <c r="F354" s="47"/>
      <c r="G354" s="65" t="str">
        <f t="shared" si="21"/>
        <v/>
      </c>
    </row>
    <row r="355" spans="1:7" ht="14.25" customHeight="1">
      <c r="A355" s="62" t="str">
        <f t="shared" si="20"/>
        <v/>
      </c>
      <c r="B355" s="4"/>
      <c r="C355" s="48" t="str">
        <f t="shared" si="22"/>
        <v/>
      </c>
      <c r="D355" s="47" t="str">
        <f t="shared" si="23"/>
        <v/>
      </c>
      <c r="E355" s="59"/>
      <c r="F355" s="47"/>
      <c r="G355" s="65" t="str">
        <f t="shared" si="21"/>
        <v/>
      </c>
    </row>
    <row r="356" spans="1:7" ht="14.25" customHeight="1">
      <c r="A356" s="62" t="str">
        <f t="shared" si="20"/>
        <v/>
      </c>
      <c r="B356" s="4"/>
      <c r="C356" s="48" t="str">
        <f t="shared" si="22"/>
        <v/>
      </c>
      <c r="D356" s="47" t="str">
        <f t="shared" si="23"/>
        <v/>
      </c>
      <c r="E356" s="59"/>
      <c r="F356" s="47"/>
      <c r="G356" s="65" t="str">
        <f t="shared" si="21"/>
        <v/>
      </c>
    </row>
    <row r="357" spans="1:7" ht="14.25" customHeight="1">
      <c r="A357" s="62" t="str">
        <f t="shared" si="20"/>
        <v/>
      </c>
      <c r="B357" s="4"/>
      <c r="C357" s="48" t="str">
        <f t="shared" si="22"/>
        <v/>
      </c>
      <c r="D357" s="47" t="str">
        <f t="shared" si="23"/>
        <v/>
      </c>
      <c r="E357" s="59"/>
      <c r="F357" s="47"/>
      <c r="G357" s="65" t="str">
        <f t="shared" si="21"/>
        <v/>
      </c>
    </row>
    <row r="358" spans="1:7" ht="14.25" customHeight="1">
      <c r="A358" s="62" t="str">
        <f t="shared" si="20"/>
        <v/>
      </c>
      <c r="B358" s="4"/>
      <c r="C358" s="48" t="str">
        <f t="shared" si="22"/>
        <v/>
      </c>
      <c r="D358" s="47" t="str">
        <f t="shared" si="23"/>
        <v/>
      </c>
      <c r="E358" s="59"/>
      <c r="F358" s="47"/>
      <c r="G358" s="65" t="str">
        <f t="shared" si="21"/>
        <v/>
      </c>
    </row>
    <row r="359" spans="1:7" ht="14.25" customHeight="1">
      <c r="A359" s="62" t="str">
        <f t="shared" si="20"/>
        <v/>
      </c>
      <c r="B359" s="4"/>
      <c r="C359" s="48" t="str">
        <f t="shared" si="22"/>
        <v/>
      </c>
      <c r="D359" s="47" t="str">
        <f t="shared" si="23"/>
        <v/>
      </c>
      <c r="E359" s="59"/>
      <c r="F359" s="47"/>
      <c r="G359" s="65" t="str">
        <f t="shared" si="21"/>
        <v/>
      </c>
    </row>
    <row r="360" spans="1:7" ht="14.25" customHeight="1">
      <c r="A360" s="62" t="str">
        <f t="shared" si="20"/>
        <v/>
      </c>
      <c r="B360" s="4"/>
      <c r="C360" s="48" t="str">
        <f t="shared" si="22"/>
        <v/>
      </c>
      <c r="D360" s="47" t="str">
        <f t="shared" si="23"/>
        <v/>
      </c>
      <c r="E360" s="59"/>
      <c r="F360" s="47"/>
      <c r="G360" s="65" t="str">
        <f t="shared" si="21"/>
        <v/>
      </c>
    </row>
    <row r="361" spans="1:7" ht="14.25" customHeight="1">
      <c r="A361" s="62" t="str">
        <f t="shared" si="20"/>
        <v/>
      </c>
      <c r="B361" s="4"/>
      <c r="C361" s="48" t="str">
        <f t="shared" si="22"/>
        <v/>
      </c>
      <c r="D361" s="47" t="str">
        <f t="shared" si="23"/>
        <v/>
      </c>
      <c r="E361" s="59"/>
      <c r="F361" s="47"/>
      <c r="G361" s="65" t="str">
        <f t="shared" si="21"/>
        <v/>
      </c>
    </row>
    <row r="362" spans="1:7" ht="14.25" customHeight="1">
      <c r="A362" s="62" t="str">
        <f t="shared" si="20"/>
        <v/>
      </c>
      <c r="B362" s="4"/>
      <c r="C362" s="48" t="str">
        <f t="shared" si="22"/>
        <v/>
      </c>
      <c r="D362" s="47" t="str">
        <f t="shared" si="23"/>
        <v/>
      </c>
      <c r="E362" s="59"/>
      <c r="F362" s="47"/>
      <c r="G362" s="65" t="str">
        <f t="shared" si="21"/>
        <v/>
      </c>
    </row>
    <row r="363" spans="1:7" ht="14.25" customHeight="1">
      <c r="A363" s="62" t="str">
        <f t="shared" si="20"/>
        <v/>
      </c>
      <c r="B363" s="4"/>
      <c r="C363" s="48" t="str">
        <f t="shared" si="22"/>
        <v/>
      </c>
      <c r="D363" s="47" t="str">
        <f t="shared" si="23"/>
        <v/>
      </c>
      <c r="E363" s="59"/>
      <c r="F363" s="47"/>
      <c r="G363" s="65" t="str">
        <f t="shared" si="21"/>
        <v/>
      </c>
    </row>
    <row r="364" spans="1:7" ht="14.25" customHeight="1">
      <c r="A364" s="62" t="str">
        <f t="shared" si="20"/>
        <v/>
      </c>
      <c r="B364" s="4"/>
      <c r="C364" s="48" t="str">
        <f t="shared" si="22"/>
        <v/>
      </c>
      <c r="D364" s="47" t="str">
        <f t="shared" si="23"/>
        <v/>
      </c>
      <c r="E364" s="59"/>
      <c r="F364" s="47"/>
      <c r="G364" s="65" t="str">
        <f t="shared" si="21"/>
        <v/>
      </c>
    </row>
    <row r="365" spans="1:7" ht="14.25" customHeight="1">
      <c r="A365" s="62" t="str">
        <f t="shared" si="20"/>
        <v/>
      </c>
      <c r="B365" s="4"/>
      <c r="C365" s="48" t="str">
        <f t="shared" si="22"/>
        <v/>
      </c>
      <c r="D365" s="47" t="str">
        <f t="shared" si="23"/>
        <v/>
      </c>
      <c r="E365" s="59"/>
      <c r="F365" s="47"/>
      <c r="G365" s="65" t="str">
        <f t="shared" si="21"/>
        <v/>
      </c>
    </row>
    <row r="366" spans="1:7" ht="14.25" customHeight="1">
      <c r="A366" s="62" t="str">
        <f t="shared" si="20"/>
        <v/>
      </c>
      <c r="B366" s="4"/>
      <c r="C366" s="48" t="str">
        <f t="shared" si="22"/>
        <v/>
      </c>
      <c r="D366" s="47" t="str">
        <f t="shared" si="23"/>
        <v/>
      </c>
      <c r="E366" s="59"/>
      <c r="F366" s="47"/>
      <c r="G366" s="65" t="str">
        <f t="shared" si="21"/>
        <v/>
      </c>
    </row>
    <row r="367" spans="1:7" ht="14.25" customHeight="1">
      <c r="A367" s="62" t="str">
        <f t="shared" si="20"/>
        <v/>
      </c>
      <c r="B367" s="4"/>
      <c r="C367" s="48" t="str">
        <f t="shared" si="22"/>
        <v/>
      </c>
      <c r="D367" s="47" t="str">
        <f t="shared" si="23"/>
        <v/>
      </c>
      <c r="E367" s="59"/>
      <c r="F367" s="47"/>
      <c r="G367" s="65" t="str">
        <f t="shared" si="21"/>
        <v/>
      </c>
    </row>
    <row r="368" spans="1:7" ht="14.25" customHeight="1">
      <c r="A368" s="62" t="str">
        <f t="shared" si="20"/>
        <v/>
      </c>
      <c r="B368" s="4"/>
      <c r="C368" s="48" t="str">
        <f t="shared" si="22"/>
        <v/>
      </c>
      <c r="D368" s="47" t="str">
        <f t="shared" si="23"/>
        <v/>
      </c>
      <c r="E368" s="59"/>
      <c r="F368" s="47"/>
      <c r="G368" s="65" t="str">
        <f t="shared" si="21"/>
        <v/>
      </c>
    </row>
    <row r="369" spans="1:7" ht="14.25" customHeight="1">
      <c r="A369" s="62" t="str">
        <f t="shared" si="20"/>
        <v/>
      </c>
      <c r="B369" s="4"/>
      <c r="C369" s="48" t="str">
        <f t="shared" si="22"/>
        <v/>
      </c>
      <c r="D369" s="47" t="str">
        <f t="shared" si="23"/>
        <v/>
      </c>
      <c r="E369" s="59"/>
      <c r="F369" s="47"/>
      <c r="G369" s="65" t="str">
        <f t="shared" si="21"/>
        <v/>
      </c>
    </row>
    <row r="370" spans="1:7" ht="14.25" customHeight="1">
      <c r="A370" s="62" t="str">
        <f t="shared" si="20"/>
        <v/>
      </c>
      <c r="B370" s="4"/>
      <c r="C370" s="48" t="str">
        <f t="shared" si="22"/>
        <v/>
      </c>
      <c r="D370" s="47" t="str">
        <f t="shared" si="23"/>
        <v/>
      </c>
      <c r="E370" s="59"/>
      <c r="F370" s="47"/>
      <c r="G370" s="65" t="str">
        <f t="shared" si="21"/>
        <v/>
      </c>
    </row>
    <row r="371" spans="1:7" ht="14.25" customHeight="1">
      <c r="A371" s="62" t="str">
        <f t="shared" si="20"/>
        <v/>
      </c>
      <c r="B371" s="4"/>
      <c r="C371" s="48" t="str">
        <f t="shared" si="22"/>
        <v/>
      </c>
      <c r="D371" s="47" t="str">
        <f t="shared" si="23"/>
        <v/>
      </c>
      <c r="E371" s="59"/>
      <c r="F371" s="47"/>
      <c r="G371" s="65" t="str">
        <f t="shared" si="21"/>
        <v/>
      </c>
    </row>
    <row r="372" spans="1:7" ht="14.25" customHeight="1">
      <c r="A372" s="62" t="str">
        <f t="shared" si="20"/>
        <v/>
      </c>
      <c r="B372" s="4"/>
      <c r="C372" s="48" t="str">
        <f t="shared" si="22"/>
        <v/>
      </c>
      <c r="D372" s="47" t="str">
        <f t="shared" si="23"/>
        <v/>
      </c>
      <c r="E372" s="59"/>
      <c r="F372" s="47"/>
      <c r="G372" s="65" t="str">
        <f t="shared" si="21"/>
        <v/>
      </c>
    </row>
    <row r="373" spans="1:7" ht="14.25" customHeight="1">
      <c r="A373" s="62" t="str">
        <f t="shared" si="20"/>
        <v/>
      </c>
      <c r="B373" s="4"/>
      <c r="C373" s="48" t="str">
        <f t="shared" si="22"/>
        <v/>
      </c>
      <c r="D373" s="47" t="str">
        <f t="shared" si="23"/>
        <v/>
      </c>
      <c r="E373" s="59"/>
      <c r="F373" s="47"/>
      <c r="G373" s="65" t="str">
        <f t="shared" si="21"/>
        <v/>
      </c>
    </row>
    <row r="374" spans="1:7" ht="14.25" customHeight="1">
      <c r="A374" s="62" t="str">
        <f t="shared" si="20"/>
        <v/>
      </c>
      <c r="B374" s="4"/>
      <c r="C374" s="48" t="str">
        <f t="shared" si="22"/>
        <v/>
      </c>
      <c r="D374" s="47" t="str">
        <f t="shared" si="23"/>
        <v/>
      </c>
      <c r="E374" s="59"/>
      <c r="F374" s="47"/>
      <c r="G374" s="65" t="str">
        <f t="shared" si="21"/>
        <v/>
      </c>
    </row>
    <row r="375" spans="1:7" ht="14.25" customHeight="1">
      <c r="A375" s="62" t="str">
        <f t="shared" si="20"/>
        <v/>
      </c>
      <c r="B375" s="4"/>
      <c r="C375" s="48" t="str">
        <f t="shared" si="22"/>
        <v/>
      </c>
      <c r="D375" s="47" t="str">
        <f t="shared" si="23"/>
        <v/>
      </c>
      <c r="E375" s="59"/>
      <c r="F375" s="47"/>
      <c r="G375" s="65" t="str">
        <f t="shared" si="21"/>
        <v/>
      </c>
    </row>
    <row r="376" spans="1:7" ht="14.25" customHeight="1">
      <c r="A376" s="62" t="str">
        <f t="shared" si="20"/>
        <v/>
      </c>
      <c r="B376" s="4"/>
      <c r="C376" s="48" t="str">
        <f t="shared" si="22"/>
        <v/>
      </c>
      <c r="D376" s="47" t="str">
        <f t="shared" si="23"/>
        <v/>
      </c>
      <c r="E376" s="59"/>
      <c r="F376" s="47"/>
      <c r="G376" s="65" t="str">
        <f t="shared" si="21"/>
        <v/>
      </c>
    </row>
    <row r="377" spans="1:7" ht="14.25" customHeight="1">
      <c r="A377" s="62" t="str">
        <f t="shared" ref="A377:A440" si="24">IF(B377="","",IF(A376=999,1,A376+1))</f>
        <v/>
      </c>
      <c r="B377" s="4"/>
      <c r="C377" s="48" t="str">
        <f t="shared" si="22"/>
        <v/>
      </c>
      <c r="D377" s="47" t="str">
        <f t="shared" si="23"/>
        <v/>
      </c>
      <c r="E377" s="59"/>
      <c r="F377" s="47"/>
      <c r="G377" s="65" t="str">
        <f t="shared" si="21"/>
        <v/>
      </c>
    </row>
    <row r="378" spans="1:7" ht="14.25" customHeight="1">
      <c r="A378" s="62" t="str">
        <f t="shared" si="24"/>
        <v/>
      </c>
      <c r="B378" s="4"/>
      <c r="C378" s="48" t="str">
        <f t="shared" si="22"/>
        <v/>
      </c>
      <c r="D378" s="47" t="str">
        <f t="shared" si="23"/>
        <v/>
      </c>
      <c r="E378" s="59"/>
      <c r="F378" s="47"/>
      <c r="G378" s="65" t="str">
        <f t="shared" si="21"/>
        <v/>
      </c>
    </row>
    <row r="379" spans="1:7" ht="14.25" customHeight="1">
      <c r="A379" s="62" t="str">
        <f t="shared" si="24"/>
        <v/>
      </c>
      <c r="B379" s="4"/>
      <c r="C379" s="48" t="str">
        <f t="shared" si="22"/>
        <v/>
      </c>
      <c r="D379" s="47" t="str">
        <f t="shared" si="23"/>
        <v/>
      </c>
      <c r="E379" s="59"/>
      <c r="F379" s="47"/>
      <c r="G379" s="65" t="str">
        <f t="shared" si="21"/>
        <v/>
      </c>
    </row>
    <row r="380" spans="1:7" ht="14.25" customHeight="1">
      <c r="A380" s="62" t="str">
        <f t="shared" si="24"/>
        <v/>
      </c>
      <c r="B380" s="4"/>
      <c r="C380" s="48" t="str">
        <f t="shared" si="22"/>
        <v/>
      </c>
      <c r="D380" s="47" t="str">
        <f t="shared" si="23"/>
        <v/>
      </c>
      <c r="E380" s="59"/>
      <c r="F380" s="47"/>
      <c r="G380" s="65" t="str">
        <f t="shared" si="21"/>
        <v/>
      </c>
    </row>
    <row r="381" spans="1:7" ht="14.25" customHeight="1">
      <c r="A381" s="62" t="str">
        <f t="shared" si="24"/>
        <v/>
      </c>
      <c r="B381" s="4"/>
      <c r="C381" s="48" t="str">
        <f t="shared" si="22"/>
        <v/>
      </c>
      <c r="D381" s="47" t="str">
        <f t="shared" si="23"/>
        <v/>
      </c>
      <c r="E381" s="59"/>
      <c r="F381" s="47"/>
      <c r="G381" s="65" t="str">
        <f t="shared" si="21"/>
        <v/>
      </c>
    </row>
    <row r="382" spans="1:7" ht="14.25" customHeight="1">
      <c r="A382" s="62" t="str">
        <f t="shared" si="24"/>
        <v/>
      </c>
      <c r="B382" s="4"/>
      <c r="C382" s="48" t="str">
        <f t="shared" si="22"/>
        <v/>
      </c>
      <c r="D382" s="47" t="str">
        <f t="shared" si="23"/>
        <v/>
      </c>
      <c r="E382" s="59"/>
      <c r="F382" s="47"/>
      <c r="G382" s="65" t="str">
        <f t="shared" si="21"/>
        <v/>
      </c>
    </row>
    <row r="383" spans="1:7" ht="14.25" customHeight="1">
      <c r="A383" s="62" t="str">
        <f t="shared" si="24"/>
        <v/>
      </c>
      <c r="B383" s="4"/>
      <c r="C383" s="48" t="str">
        <f t="shared" si="22"/>
        <v/>
      </c>
      <c r="D383" s="47" t="str">
        <f t="shared" si="23"/>
        <v/>
      </c>
      <c r="E383" s="59"/>
      <c r="F383" s="47"/>
      <c r="G383" s="65" t="str">
        <f t="shared" si="21"/>
        <v/>
      </c>
    </row>
    <row r="384" spans="1:7" ht="14.25" customHeight="1">
      <c r="A384" s="62" t="str">
        <f t="shared" si="24"/>
        <v/>
      </c>
      <c r="B384" s="4"/>
      <c r="C384" s="48" t="str">
        <f t="shared" si="22"/>
        <v/>
      </c>
      <c r="D384" s="47" t="str">
        <f t="shared" si="23"/>
        <v/>
      </c>
      <c r="E384" s="59"/>
      <c r="F384" s="47"/>
      <c r="G384" s="65" t="str">
        <f t="shared" si="21"/>
        <v/>
      </c>
    </row>
    <row r="385" spans="1:7" ht="14.25" customHeight="1">
      <c r="A385" s="62" t="str">
        <f t="shared" si="24"/>
        <v/>
      </c>
      <c r="B385" s="4"/>
      <c r="C385" s="48" t="str">
        <f t="shared" si="22"/>
        <v/>
      </c>
      <c r="D385" s="47" t="str">
        <f t="shared" si="23"/>
        <v/>
      </c>
      <c r="E385" s="59"/>
      <c r="F385" s="47"/>
      <c r="G385" s="65" t="str">
        <f t="shared" si="21"/>
        <v/>
      </c>
    </row>
    <row r="386" spans="1:7" ht="14.25" customHeight="1">
      <c r="A386" s="62" t="str">
        <f t="shared" si="24"/>
        <v/>
      </c>
      <c r="B386" s="4"/>
      <c r="C386" s="48" t="str">
        <f t="shared" si="22"/>
        <v/>
      </c>
      <c r="D386" s="47" t="str">
        <f t="shared" si="23"/>
        <v/>
      </c>
      <c r="E386" s="59"/>
      <c r="F386" s="47"/>
      <c r="G386" s="65" t="str">
        <f t="shared" si="21"/>
        <v/>
      </c>
    </row>
    <row r="387" spans="1:7" ht="14.25" customHeight="1">
      <c r="A387" s="62" t="str">
        <f t="shared" si="24"/>
        <v/>
      </c>
      <c r="B387" s="4"/>
      <c r="C387" s="48" t="str">
        <f t="shared" si="22"/>
        <v/>
      </c>
      <c r="D387" s="47" t="str">
        <f t="shared" si="23"/>
        <v/>
      </c>
      <c r="E387" s="59"/>
      <c r="F387" s="47"/>
      <c r="G387" s="65" t="str">
        <f t="shared" si="21"/>
        <v/>
      </c>
    </row>
    <row r="388" spans="1:7" ht="14.25" customHeight="1">
      <c r="A388" s="62" t="str">
        <f t="shared" si="24"/>
        <v/>
      </c>
      <c r="B388" s="4"/>
      <c r="C388" s="48" t="str">
        <f t="shared" si="22"/>
        <v/>
      </c>
      <c r="D388" s="47" t="str">
        <f t="shared" si="23"/>
        <v/>
      </c>
      <c r="E388" s="59"/>
      <c r="F388" s="47"/>
      <c r="G388" s="65" t="str">
        <f t="shared" si="21"/>
        <v/>
      </c>
    </row>
    <row r="389" spans="1:7" ht="14.25" customHeight="1">
      <c r="A389" s="62" t="str">
        <f t="shared" si="24"/>
        <v/>
      </c>
      <c r="B389" s="4"/>
      <c r="C389" s="48" t="str">
        <f t="shared" si="22"/>
        <v/>
      </c>
      <c r="D389" s="47" t="str">
        <f t="shared" si="23"/>
        <v/>
      </c>
      <c r="E389" s="59"/>
      <c r="F389" s="47"/>
      <c r="G389" s="65" t="str">
        <f t="shared" ref="G389:G452" si="25">IF(AND(E389="",F389=""),"",IF(F389="",IF(D389="M",VLOOKUP(E389,J$2:L$21,2,TRUE),VLOOKUP(E389,J$2:L$21,3,TRUE)),IF(D389="M",VLOOKUP(F389,J$24:L$45,2,TRUE),VLOOKUP(F389,J$24:L$45,3,TRUE))))</f>
        <v/>
      </c>
    </row>
    <row r="390" spans="1:7" ht="14.25" customHeight="1">
      <c r="A390" s="62" t="str">
        <f t="shared" si="24"/>
        <v/>
      </c>
      <c r="B390" s="4"/>
      <c r="C390" s="48" t="str">
        <f t="shared" ref="C390:C453" si="26">IF(B390="","",IF(C389="","",C389))</f>
        <v/>
      </c>
      <c r="D390" s="47" t="str">
        <f t="shared" ref="D390:D453" si="27">IF(B390="","",IF(D389="","",D389))</f>
        <v/>
      </c>
      <c r="E390" s="59"/>
      <c r="F390" s="47"/>
      <c r="G390" s="65" t="str">
        <f t="shared" si="25"/>
        <v/>
      </c>
    </row>
    <row r="391" spans="1:7" ht="14.25" customHeight="1">
      <c r="A391" s="62" t="str">
        <f t="shared" si="24"/>
        <v/>
      </c>
      <c r="B391" s="4"/>
      <c r="C391" s="48" t="str">
        <f t="shared" si="26"/>
        <v/>
      </c>
      <c r="D391" s="47" t="str">
        <f t="shared" si="27"/>
        <v/>
      </c>
      <c r="E391" s="59"/>
      <c r="F391" s="47"/>
      <c r="G391" s="65" t="str">
        <f t="shared" si="25"/>
        <v/>
      </c>
    </row>
    <row r="392" spans="1:7" ht="14.25" customHeight="1">
      <c r="A392" s="62" t="str">
        <f t="shared" si="24"/>
        <v/>
      </c>
      <c r="B392" s="4"/>
      <c r="C392" s="48" t="str">
        <f t="shared" si="26"/>
        <v/>
      </c>
      <c r="D392" s="47" t="str">
        <f t="shared" si="27"/>
        <v/>
      </c>
      <c r="E392" s="59"/>
      <c r="F392" s="47"/>
      <c r="G392" s="65" t="str">
        <f t="shared" si="25"/>
        <v/>
      </c>
    </row>
    <row r="393" spans="1:7" ht="14.25" customHeight="1">
      <c r="A393" s="62" t="str">
        <f t="shared" si="24"/>
        <v/>
      </c>
      <c r="B393" s="4"/>
      <c r="C393" s="48" t="str">
        <f t="shared" si="26"/>
        <v/>
      </c>
      <c r="D393" s="47" t="str">
        <f t="shared" si="27"/>
        <v/>
      </c>
      <c r="E393" s="59"/>
      <c r="F393" s="47"/>
      <c r="G393" s="65" t="str">
        <f t="shared" si="25"/>
        <v/>
      </c>
    </row>
    <row r="394" spans="1:7" ht="14.25" customHeight="1">
      <c r="A394" s="62" t="str">
        <f t="shared" si="24"/>
        <v/>
      </c>
      <c r="B394" s="4"/>
      <c r="C394" s="48" t="str">
        <f t="shared" si="26"/>
        <v/>
      </c>
      <c r="D394" s="47" t="str">
        <f t="shared" si="27"/>
        <v/>
      </c>
      <c r="E394" s="59"/>
      <c r="F394" s="47"/>
      <c r="G394" s="65" t="str">
        <f t="shared" si="25"/>
        <v/>
      </c>
    </row>
    <row r="395" spans="1:7" ht="14.25" customHeight="1">
      <c r="A395" s="62" t="str">
        <f t="shared" si="24"/>
        <v/>
      </c>
      <c r="B395" s="4"/>
      <c r="C395" s="48" t="str">
        <f t="shared" si="26"/>
        <v/>
      </c>
      <c r="D395" s="47" t="str">
        <f t="shared" si="27"/>
        <v/>
      </c>
      <c r="E395" s="59"/>
      <c r="F395" s="47"/>
      <c r="G395" s="65" t="str">
        <f t="shared" si="25"/>
        <v/>
      </c>
    </row>
    <row r="396" spans="1:7" ht="14.25" customHeight="1">
      <c r="A396" s="62" t="str">
        <f t="shared" si="24"/>
        <v/>
      </c>
      <c r="B396" s="4"/>
      <c r="C396" s="48" t="str">
        <f t="shared" si="26"/>
        <v/>
      </c>
      <c r="D396" s="47" t="str">
        <f t="shared" si="27"/>
        <v/>
      </c>
      <c r="E396" s="59"/>
      <c r="F396" s="47"/>
      <c r="G396" s="65" t="str">
        <f t="shared" si="25"/>
        <v/>
      </c>
    </row>
    <row r="397" spans="1:7" ht="14.25" customHeight="1">
      <c r="A397" s="62" t="str">
        <f t="shared" si="24"/>
        <v/>
      </c>
      <c r="B397" s="4"/>
      <c r="C397" s="48" t="str">
        <f t="shared" si="26"/>
        <v/>
      </c>
      <c r="D397" s="47" t="str">
        <f t="shared" si="27"/>
        <v/>
      </c>
      <c r="E397" s="59"/>
      <c r="F397" s="47"/>
      <c r="G397" s="65" t="str">
        <f t="shared" si="25"/>
        <v/>
      </c>
    </row>
    <row r="398" spans="1:7" ht="14.25" customHeight="1">
      <c r="A398" s="62" t="str">
        <f t="shared" si="24"/>
        <v/>
      </c>
      <c r="B398" s="4"/>
      <c r="C398" s="48" t="str">
        <f t="shared" si="26"/>
        <v/>
      </c>
      <c r="D398" s="47" t="str">
        <f t="shared" si="27"/>
        <v/>
      </c>
      <c r="E398" s="59"/>
      <c r="F398" s="47"/>
      <c r="G398" s="65" t="str">
        <f t="shared" si="25"/>
        <v/>
      </c>
    </row>
    <row r="399" spans="1:7" ht="14.25" customHeight="1">
      <c r="A399" s="62" t="str">
        <f t="shared" si="24"/>
        <v/>
      </c>
      <c r="B399" s="4"/>
      <c r="C399" s="48" t="str">
        <f t="shared" si="26"/>
        <v/>
      </c>
      <c r="D399" s="47" t="str">
        <f t="shared" si="27"/>
        <v/>
      </c>
      <c r="E399" s="59"/>
      <c r="F399" s="47"/>
      <c r="G399" s="65" t="str">
        <f t="shared" si="25"/>
        <v/>
      </c>
    </row>
    <row r="400" spans="1:7" ht="14.25" customHeight="1">
      <c r="A400" s="62" t="str">
        <f t="shared" si="24"/>
        <v/>
      </c>
      <c r="B400" s="4"/>
      <c r="C400" s="48" t="str">
        <f t="shared" si="26"/>
        <v/>
      </c>
      <c r="D400" s="47" t="str">
        <f t="shared" si="27"/>
        <v/>
      </c>
      <c r="E400" s="59"/>
      <c r="F400" s="47"/>
      <c r="G400" s="65" t="str">
        <f t="shared" si="25"/>
        <v/>
      </c>
    </row>
    <row r="401" spans="1:7" ht="14.25" customHeight="1">
      <c r="A401" s="62" t="str">
        <f t="shared" si="24"/>
        <v/>
      </c>
      <c r="B401" s="4"/>
      <c r="C401" s="48" t="str">
        <f t="shared" si="26"/>
        <v/>
      </c>
      <c r="D401" s="47" t="str">
        <f t="shared" si="27"/>
        <v/>
      </c>
      <c r="E401" s="59"/>
      <c r="F401" s="47"/>
      <c r="G401" s="65" t="str">
        <f t="shared" si="25"/>
        <v/>
      </c>
    </row>
    <row r="402" spans="1:7" ht="14.25" customHeight="1">
      <c r="A402" s="62" t="str">
        <f t="shared" si="24"/>
        <v/>
      </c>
      <c r="B402" s="4"/>
      <c r="C402" s="48" t="str">
        <f t="shared" si="26"/>
        <v/>
      </c>
      <c r="D402" s="47" t="str">
        <f t="shared" si="27"/>
        <v/>
      </c>
      <c r="E402" s="59"/>
      <c r="F402" s="47"/>
      <c r="G402" s="65" t="str">
        <f t="shared" si="25"/>
        <v/>
      </c>
    </row>
    <row r="403" spans="1:7" ht="14.25" customHeight="1">
      <c r="A403" s="62" t="str">
        <f t="shared" si="24"/>
        <v/>
      </c>
      <c r="B403" s="4"/>
      <c r="C403" s="48" t="str">
        <f t="shared" si="26"/>
        <v/>
      </c>
      <c r="D403" s="47" t="str">
        <f t="shared" si="27"/>
        <v/>
      </c>
      <c r="E403" s="59"/>
      <c r="F403" s="47"/>
      <c r="G403" s="65" t="str">
        <f t="shared" si="25"/>
        <v/>
      </c>
    </row>
    <row r="404" spans="1:7" ht="14.25" customHeight="1">
      <c r="A404" s="62" t="str">
        <f t="shared" si="24"/>
        <v/>
      </c>
      <c r="B404" s="4"/>
      <c r="C404" s="48" t="str">
        <f t="shared" si="26"/>
        <v/>
      </c>
      <c r="D404" s="47" t="str">
        <f t="shared" si="27"/>
        <v/>
      </c>
      <c r="E404" s="59"/>
      <c r="F404" s="47"/>
      <c r="G404" s="65" t="str">
        <f t="shared" si="25"/>
        <v/>
      </c>
    </row>
    <row r="405" spans="1:7" ht="14.25" customHeight="1">
      <c r="A405" s="62" t="str">
        <f t="shared" si="24"/>
        <v/>
      </c>
      <c r="B405" s="4"/>
      <c r="C405" s="48" t="str">
        <f t="shared" si="26"/>
        <v/>
      </c>
      <c r="D405" s="47" t="str">
        <f t="shared" si="27"/>
        <v/>
      </c>
      <c r="E405" s="59"/>
      <c r="F405" s="47"/>
      <c r="G405" s="65" t="str">
        <f t="shared" si="25"/>
        <v/>
      </c>
    </row>
    <row r="406" spans="1:7" ht="14.25" customHeight="1">
      <c r="A406" s="62" t="str">
        <f t="shared" si="24"/>
        <v/>
      </c>
      <c r="B406" s="4"/>
      <c r="C406" s="48" t="str">
        <f t="shared" si="26"/>
        <v/>
      </c>
      <c r="D406" s="47" t="str">
        <f t="shared" si="27"/>
        <v/>
      </c>
      <c r="E406" s="59"/>
      <c r="F406" s="47"/>
      <c r="G406" s="65" t="str">
        <f t="shared" si="25"/>
        <v/>
      </c>
    </row>
    <row r="407" spans="1:7" ht="14.25" customHeight="1">
      <c r="A407" s="62" t="str">
        <f t="shared" si="24"/>
        <v/>
      </c>
      <c r="B407" s="4"/>
      <c r="C407" s="48" t="str">
        <f t="shared" si="26"/>
        <v/>
      </c>
      <c r="D407" s="47" t="str">
        <f t="shared" si="27"/>
        <v/>
      </c>
      <c r="E407" s="59"/>
      <c r="F407" s="47"/>
      <c r="G407" s="65" t="str">
        <f t="shared" si="25"/>
        <v/>
      </c>
    </row>
    <row r="408" spans="1:7" ht="14.25" customHeight="1">
      <c r="A408" s="62" t="str">
        <f t="shared" si="24"/>
        <v/>
      </c>
      <c r="B408" s="4"/>
      <c r="C408" s="48" t="str">
        <f t="shared" si="26"/>
        <v/>
      </c>
      <c r="D408" s="47" t="str">
        <f t="shared" si="27"/>
        <v/>
      </c>
      <c r="E408" s="59"/>
      <c r="F408" s="47"/>
      <c r="G408" s="65" t="str">
        <f t="shared" si="25"/>
        <v/>
      </c>
    </row>
    <row r="409" spans="1:7" ht="14.25" customHeight="1">
      <c r="A409" s="62" t="str">
        <f t="shared" si="24"/>
        <v/>
      </c>
      <c r="B409" s="4"/>
      <c r="C409" s="48" t="str">
        <f t="shared" si="26"/>
        <v/>
      </c>
      <c r="D409" s="47" t="str">
        <f t="shared" si="27"/>
        <v/>
      </c>
      <c r="E409" s="59"/>
      <c r="F409" s="47"/>
      <c r="G409" s="65" t="str">
        <f t="shared" si="25"/>
        <v/>
      </c>
    </row>
    <row r="410" spans="1:7" ht="14.25" customHeight="1">
      <c r="A410" s="62" t="str">
        <f t="shared" si="24"/>
        <v/>
      </c>
      <c r="B410" s="4"/>
      <c r="C410" s="48" t="str">
        <f t="shared" si="26"/>
        <v/>
      </c>
      <c r="D410" s="47" t="str">
        <f t="shared" si="27"/>
        <v/>
      </c>
      <c r="E410" s="59"/>
      <c r="F410" s="47"/>
      <c r="G410" s="65" t="str">
        <f t="shared" si="25"/>
        <v/>
      </c>
    </row>
    <row r="411" spans="1:7" ht="14.25" customHeight="1">
      <c r="A411" s="62" t="str">
        <f t="shared" si="24"/>
        <v/>
      </c>
      <c r="B411" s="4"/>
      <c r="C411" s="48" t="str">
        <f t="shared" si="26"/>
        <v/>
      </c>
      <c r="D411" s="47" t="str">
        <f t="shared" si="27"/>
        <v/>
      </c>
      <c r="E411" s="59"/>
      <c r="F411" s="47"/>
      <c r="G411" s="65" t="str">
        <f t="shared" si="25"/>
        <v/>
      </c>
    </row>
    <row r="412" spans="1:7" ht="14.25" customHeight="1">
      <c r="A412" s="62" t="str">
        <f t="shared" si="24"/>
        <v/>
      </c>
      <c r="B412" s="4"/>
      <c r="C412" s="48" t="str">
        <f t="shared" si="26"/>
        <v/>
      </c>
      <c r="D412" s="47" t="str">
        <f t="shared" si="27"/>
        <v/>
      </c>
      <c r="E412" s="59"/>
      <c r="F412" s="47"/>
      <c r="G412" s="65" t="str">
        <f t="shared" si="25"/>
        <v/>
      </c>
    </row>
    <row r="413" spans="1:7" ht="14.25" customHeight="1">
      <c r="A413" s="62" t="str">
        <f t="shared" si="24"/>
        <v/>
      </c>
      <c r="B413" s="4"/>
      <c r="C413" s="48" t="str">
        <f t="shared" si="26"/>
        <v/>
      </c>
      <c r="D413" s="47" t="str">
        <f t="shared" si="27"/>
        <v/>
      </c>
      <c r="E413" s="59"/>
      <c r="F413" s="47"/>
      <c r="G413" s="65" t="str">
        <f t="shared" si="25"/>
        <v/>
      </c>
    </row>
    <row r="414" spans="1:7" ht="14.25" customHeight="1">
      <c r="A414" s="62" t="str">
        <f t="shared" si="24"/>
        <v/>
      </c>
      <c r="B414" s="4"/>
      <c r="C414" s="48" t="str">
        <f t="shared" si="26"/>
        <v/>
      </c>
      <c r="D414" s="47" t="str">
        <f t="shared" si="27"/>
        <v/>
      </c>
      <c r="E414" s="59"/>
      <c r="F414" s="47"/>
      <c r="G414" s="65" t="str">
        <f t="shared" si="25"/>
        <v/>
      </c>
    </row>
    <row r="415" spans="1:7" ht="14.25" customHeight="1">
      <c r="A415" s="62" t="str">
        <f t="shared" si="24"/>
        <v/>
      </c>
      <c r="B415" s="4"/>
      <c r="C415" s="48" t="str">
        <f t="shared" si="26"/>
        <v/>
      </c>
      <c r="D415" s="47" t="str">
        <f t="shared" si="27"/>
        <v/>
      </c>
      <c r="E415" s="59"/>
      <c r="F415" s="47"/>
      <c r="G415" s="65" t="str">
        <f t="shared" si="25"/>
        <v/>
      </c>
    </row>
    <row r="416" spans="1:7" ht="14.25" customHeight="1">
      <c r="A416" s="62" t="str">
        <f t="shared" si="24"/>
        <v/>
      </c>
      <c r="B416" s="4"/>
      <c r="C416" s="48" t="str">
        <f t="shared" si="26"/>
        <v/>
      </c>
      <c r="D416" s="47" t="str">
        <f t="shared" si="27"/>
        <v/>
      </c>
      <c r="E416" s="59"/>
      <c r="F416" s="47"/>
      <c r="G416" s="65" t="str">
        <f t="shared" si="25"/>
        <v/>
      </c>
    </row>
    <row r="417" spans="1:7" ht="14.25" customHeight="1">
      <c r="A417" s="62" t="str">
        <f t="shared" si="24"/>
        <v/>
      </c>
      <c r="B417" s="4"/>
      <c r="C417" s="48" t="str">
        <f t="shared" si="26"/>
        <v/>
      </c>
      <c r="D417" s="47" t="str">
        <f t="shared" si="27"/>
        <v/>
      </c>
      <c r="E417" s="59"/>
      <c r="F417" s="47"/>
      <c r="G417" s="65" t="str">
        <f t="shared" si="25"/>
        <v/>
      </c>
    </row>
    <row r="418" spans="1:7" ht="14.25" customHeight="1">
      <c r="A418" s="62" t="str">
        <f t="shared" si="24"/>
        <v/>
      </c>
      <c r="B418" s="4"/>
      <c r="C418" s="48" t="str">
        <f t="shared" si="26"/>
        <v/>
      </c>
      <c r="D418" s="47" t="str">
        <f t="shared" si="27"/>
        <v/>
      </c>
      <c r="E418" s="59"/>
      <c r="F418" s="47"/>
      <c r="G418" s="65" t="str">
        <f t="shared" si="25"/>
        <v/>
      </c>
    </row>
    <row r="419" spans="1:7" ht="14.25" customHeight="1">
      <c r="A419" s="62" t="str">
        <f t="shared" si="24"/>
        <v/>
      </c>
      <c r="B419" s="4"/>
      <c r="C419" s="48" t="str">
        <f t="shared" si="26"/>
        <v/>
      </c>
      <c r="D419" s="47" t="str">
        <f t="shared" si="27"/>
        <v/>
      </c>
      <c r="E419" s="59"/>
      <c r="F419" s="47"/>
      <c r="G419" s="65" t="str">
        <f t="shared" si="25"/>
        <v/>
      </c>
    </row>
    <row r="420" spans="1:7" ht="14.25" customHeight="1">
      <c r="A420" s="62" t="str">
        <f t="shared" si="24"/>
        <v/>
      </c>
      <c r="B420" s="4"/>
      <c r="C420" s="48" t="str">
        <f t="shared" si="26"/>
        <v/>
      </c>
      <c r="D420" s="47" t="str">
        <f t="shared" si="27"/>
        <v/>
      </c>
      <c r="E420" s="59"/>
      <c r="F420" s="47"/>
      <c r="G420" s="65" t="str">
        <f t="shared" si="25"/>
        <v/>
      </c>
    </row>
    <row r="421" spans="1:7" ht="14.25" customHeight="1">
      <c r="A421" s="62" t="str">
        <f t="shared" si="24"/>
        <v/>
      </c>
      <c r="B421" s="4"/>
      <c r="C421" s="48" t="str">
        <f t="shared" si="26"/>
        <v/>
      </c>
      <c r="D421" s="47" t="str">
        <f t="shared" si="27"/>
        <v/>
      </c>
      <c r="E421" s="59"/>
      <c r="F421" s="47"/>
      <c r="G421" s="65" t="str">
        <f t="shared" si="25"/>
        <v/>
      </c>
    </row>
    <row r="422" spans="1:7" ht="14.25" customHeight="1">
      <c r="A422" s="62" t="str">
        <f t="shared" si="24"/>
        <v/>
      </c>
      <c r="B422" s="4"/>
      <c r="C422" s="48" t="str">
        <f t="shared" si="26"/>
        <v/>
      </c>
      <c r="D422" s="47" t="str">
        <f t="shared" si="27"/>
        <v/>
      </c>
      <c r="E422" s="59"/>
      <c r="F422" s="47"/>
      <c r="G422" s="65" t="str">
        <f t="shared" si="25"/>
        <v/>
      </c>
    </row>
    <row r="423" spans="1:7" ht="14.25" customHeight="1">
      <c r="A423" s="62" t="str">
        <f t="shared" si="24"/>
        <v/>
      </c>
      <c r="B423" s="4"/>
      <c r="C423" s="48" t="str">
        <f t="shared" si="26"/>
        <v/>
      </c>
      <c r="D423" s="47" t="str">
        <f t="shared" si="27"/>
        <v/>
      </c>
      <c r="E423" s="59"/>
      <c r="F423" s="47"/>
      <c r="G423" s="65" t="str">
        <f t="shared" si="25"/>
        <v/>
      </c>
    </row>
    <row r="424" spans="1:7" ht="14.25" customHeight="1">
      <c r="A424" s="62" t="str">
        <f t="shared" si="24"/>
        <v/>
      </c>
      <c r="B424" s="4"/>
      <c r="C424" s="48" t="str">
        <f t="shared" si="26"/>
        <v/>
      </c>
      <c r="D424" s="47" t="str">
        <f t="shared" si="27"/>
        <v/>
      </c>
      <c r="E424" s="59"/>
      <c r="F424" s="47"/>
      <c r="G424" s="65" t="str">
        <f t="shared" si="25"/>
        <v/>
      </c>
    </row>
    <row r="425" spans="1:7" ht="14.25" customHeight="1">
      <c r="A425" s="62" t="str">
        <f t="shared" si="24"/>
        <v/>
      </c>
      <c r="B425" s="4"/>
      <c r="C425" s="48" t="str">
        <f t="shared" si="26"/>
        <v/>
      </c>
      <c r="D425" s="47" t="str">
        <f t="shared" si="27"/>
        <v/>
      </c>
      <c r="E425" s="59"/>
      <c r="F425" s="47"/>
      <c r="G425" s="65" t="str">
        <f t="shared" si="25"/>
        <v/>
      </c>
    </row>
    <row r="426" spans="1:7" ht="14.25" customHeight="1">
      <c r="A426" s="62" t="str">
        <f t="shared" si="24"/>
        <v/>
      </c>
      <c r="B426" s="4"/>
      <c r="C426" s="48" t="str">
        <f t="shared" si="26"/>
        <v/>
      </c>
      <c r="D426" s="47" t="str">
        <f t="shared" si="27"/>
        <v/>
      </c>
      <c r="E426" s="59"/>
      <c r="F426" s="47"/>
      <c r="G426" s="65" t="str">
        <f t="shared" si="25"/>
        <v/>
      </c>
    </row>
    <row r="427" spans="1:7" ht="14.25" customHeight="1">
      <c r="A427" s="62" t="str">
        <f t="shared" si="24"/>
        <v/>
      </c>
      <c r="B427" s="4"/>
      <c r="C427" s="48" t="str">
        <f t="shared" si="26"/>
        <v/>
      </c>
      <c r="D427" s="47" t="str">
        <f t="shared" si="27"/>
        <v/>
      </c>
      <c r="E427" s="59"/>
      <c r="F427" s="47"/>
      <c r="G427" s="65" t="str">
        <f t="shared" si="25"/>
        <v/>
      </c>
    </row>
    <row r="428" spans="1:7" ht="14.25" customHeight="1">
      <c r="A428" s="62" t="str">
        <f t="shared" si="24"/>
        <v/>
      </c>
      <c r="B428" s="4"/>
      <c r="C428" s="48" t="str">
        <f t="shared" si="26"/>
        <v/>
      </c>
      <c r="D428" s="47" t="str">
        <f t="shared" si="27"/>
        <v/>
      </c>
      <c r="E428" s="59"/>
      <c r="F428" s="47"/>
      <c r="G428" s="65" t="str">
        <f t="shared" si="25"/>
        <v/>
      </c>
    </row>
    <row r="429" spans="1:7" ht="14.25" customHeight="1">
      <c r="A429" s="62" t="str">
        <f t="shared" si="24"/>
        <v/>
      </c>
      <c r="B429" s="4"/>
      <c r="C429" s="48" t="str">
        <f t="shared" si="26"/>
        <v/>
      </c>
      <c r="D429" s="47" t="str">
        <f t="shared" si="27"/>
        <v/>
      </c>
      <c r="E429" s="59"/>
      <c r="F429" s="47"/>
      <c r="G429" s="65" t="str">
        <f t="shared" si="25"/>
        <v/>
      </c>
    </row>
    <row r="430" spans="1:7" ht="14.25" customHeight="1">
      <c r="A430" s="62" t="str">
        <f t="shared" si="24"/>
        <v/>
      </c>
      <c r="B430" s="4"/>
      <c r="C430" s="48" t="str">
        <f t="shared" si="26"/>
        <v/>
      </c>
      <c r="D430" s="47" t="str">
        <f t="shared" si="27"/>
        <v/>
      </c>
      <c r="E430" s="59"/>
      <c r="F430" s="47"/>
      <c r="G430" s="65" t="str">
        <f t="shared" si="25"/>
        <v/>
      </c>
    </row>
    <row r="431" spans="1:7" ht="14.25" customHeight="1">
      <c r="A431" s="62" t="str">
        <f t="shared" si="24"/>
        <v/>
      </c>
      <c r="B431" s="4"/>
      <c r="C431" s="48" t="str">
        <f t="shared" si="26"/>
        <v/>
      </c>
      <c r="D431" s="47" t="str">
        <f t="shared" si="27"/>
        <v/>
      </c>
      <c r="E431" s="59"/>
      <c r="F431" s="47"/>
      <c r="G431" s="65" t="str">
        <f t="shared" si="25"/>
        <v/>
      </c>
    </row>
    <row r="432" spans="1:7" ht="14.25" customHeight="1">
      <c r="A432" s="62" t="str">
        <f t="shared" si="24"/>
        <v/>
      </c>
      <c r="B432" s="4"/>
      <c r="C432" s="48" t="str">
        <f t="shared" si="26"/>
        <v/>
      </c>
      <c r="D432" s="47" t="str">
        <f t="shared" si="27"/>
        <v/>
      </c>
      <c r="E432" s="59"/>
      <c r="F432" s="47"/>
      <c r="G432" s="65" t="str">
        <f t="shared" si="25"/>
        <v/>
      </c>
    </row>
    <row r="433" spans="1:7" ht="14.25" customHeight="1">
      <c r="A433" s="62" t="str">
        <f t="shared" si="24"/>
        <v/>
      </c>
      <c r="B433" s="4"/>
      <c r="C433" s="48" t="str">
        <f t="shared" si="26"/>
        <v/>
      </c>
      <c r="D433" s="47" t="str">
        <f t="shared" si="27"/>
        <v/>
      </c>
      <c r="E433" s="59"/>
      <c r="F433" s="47"/>
      <c r="G433" s="65" t="str">
        <f t="shared" si="25"/>
        <v/>
      </c>
    </row>
    <row r="434" spans="1:7" ht="14.25" customHeight="1">
      <c r="A434" s="62" t="str">
        <f t="shared" si="24"/>
        <v/>
      </c>
      <c r="B434" s="4"/>
      <c r="C434" s="48" t="str">
        <f t="shared" si="26"/>
        <v/>
      </c>
      <c r="D434" s="47" t="str">
        <f t="shared" si="27"/>
        <v/>
      </c>
      <c r="E434" s="59"/>
      <c r="F434" s="47"/>
      <c r="G434" s="65" t="str">
        <f t="shared" si="25"/>
        <v/>
      </c>
    </row>
    <row r="435" spans="1:7" ht="14.25" customHeight="1">
      <c r="A435" s="62" t="str">
        <f t="shared" si="24"/>
        <v/>
      </c>
      <c r="B435" s="4"/>
      <c r="C435" s="48" t="str">
        <f t="shared" si="26"/>
        <v/>
      </c>
      <c r="D435" s="47" t="str">
        <f t="shared" si="27"/>
        <v/>
      </c>
      <c r="E435" s="59"/>
      <c r="F435" s="47"/>
      <c r="G435" s="65" t="str">
        <f t="shared" si="25"/>
        <v/>
      </c>
    </row>
    <row r="436" spans="1:7" ht="14.25" customHeight="1">
      <c r="A436" s="62" t="str">
        <f t="shared" si="24"/>
        <v/>
      </c>
      <c r="B436" s="4"/>
      <c r="C436" s="48" t="str">
        <f t="shared" si="26"/>
        <v/>
      </c>
      <c r="D436" s="47" t="str">
        <f t="shared" si="27"/>
        <v/>
      </c>
      <c r="E436" s="59"/>
      <c r="F436" s="47"/>
      <c r="G436" s="65" t="str">
        <f t="shared" si="25"/>
        <v/>
      </c>
    </row>
    <row r="437" spans="1:7" ht="14.25" customHeight="1">
      <c r="A437" s="62" t="str">
        <f t="shared" si="24"/>
        <v/>
      </c>
      <c r="B437" s="4"/>
      <c r="C437" s="48" t="str">
        <f t="shared" si="26"/>
        <v/>
      </c>
      <c r="D437" s="47" t="str">
        <f t="shared" si="27"/>
        <v/>
      </c>
      <c r="E437" s="59"/>
      <c r="F437" s="47"/>
      <c r="G437" s="65" t="str">
        <f t="shared" si="25"/>
        <v/>
      </c>
    </row>
    <row r="438" spans="1:7" ht="14.25" customHeight="1">
      <c r="A438" s="62" t="str">
        <f t="shared" si="24"/>
        <v/>
      </c>
      <c r="B438" s="4"/>
      <c r="C438" s="48" t="str">
        <f t="shared" si="26"/>
        <v/>
      </c>
      <c r="D438" s="47" t="str">
        <f t="shared" si="27"/>
        <v/>
      </c>
      <c r="E438" s="59"/>
      <c r="F438" s="47"/>
      <c r="G438" s="65" t="str">
        <f t="shared" si="25"/>
        <v/>
      </c>
    </row>
    <row r="439" spans="1:7" ht="14.25" customHeight="1">
      <c r="A439" s="62" t="str">
        <f t="shared" si="24"/>
        <v/>
      </c>
      <c r="B439" s="4"/>
      <c r="C439" s="48" t="str">
        <f t="shared" si="26"/>
        <v/>
      </c>
      <c r="D439" s="47" t="str">
        <f t="shared" si="27"/>
        <v/>
      </c>
      <c r="E439" s="59"/>
      <c r="F439" s="47"/>
      <c r="G439" s="65" t="str">
        <f t="shared" si="25"/>
        <v/>
      </c>
    </row>
    <row r="440" spans="1:7" ht="14.25" customHeight="1">
      <c r="A440" s="62" t="str">
        <f t="shared" si="24"/>
        <v/>
      </c>
      <c r="B440" s="4"/>
      <c r="C440" s="48" t="str">
        <f t="shared" si="26"/>
        <v/>
      </c>
      <c r="D440" s="47" t="str">
        <f t="shared" si="27"/>
        <v/>
      </c>
      <c r="E440" s="59"/>
      <c r="F440" s="47"/>
      <c r="G440" s="65" t="str">
        <f t="shared" si="25"/>
        <v/>
      </c>
    </row>
    <row r="441" spans="1:7" ht="14.25" customHeight="1">
      <c r="A441" s="62" t="str">
        <f t="shared" ref="A441:A503" si="28">IF(B441="","",IF(A440=999,1,A440+1))</f>
        <v/>
      </c>
      <c r="B441" s="4"/>
      <c r="C441" s="48" t="str">
        <f t="shared" si="26"/>
        <v/>
      </c>
      <c r="D441" s="47" t="str">
        <f t="shared" si="27"/>
        <v/>
      </c>
      <c r="E441" s="59"/>
      <c r="F441" s="47"/>
      <c r="G441" s="65" t="str">
        <f t="shared" si="25"/>
        <v/>
      </c>
    </row>
    <row r="442" spans="1:7" ht="14.25" customHeight="1">
      <c r="A442" s="62" t="str">
        <f t="shared" si="28"/>
        <v/>
      </c>
      <c r="B442" s="4"/>
      <c r="C442" s="48" t="str">
        <f t="shared" si="26"/>
        <v/>
      </c>
      <c r="D442" s="47" t="str">
        <f t="shared" si="27"/>
        <v/>
      </c>
      <c r="E442" s="59"/>
      <c r="F442" s="47"/>
      <c r="G442" s="65" t="str">
        <f t="shared" si="25"/>
        <v/>
      </c>
    </row>
    <row r="443" spans="1:7" ht="14.25" customHeight="1">
      <c r="A443" s="62" t="str">
        <f t="shared" si="28"/>
        <v/>
      </c>
      <c r="B443" s="4"/>
      <c r="C443" s="48" t="str">
        <f t="shared" si="26"/>
        <v/>
      </c>
      <c r="D443" s="47" t="str">
        <f t="shared" si="27"/>
        <v/>
      </c>
      <c r="E443" s="59"/>
      <c r="F443" s="47"/>
      <c r="G443" s="65" t="str">
        <f t="shared" si="25"/>
        <v/>
      </c>
    </row>
    <row r="444" spans="1:7" ht="14.25" customHeight="1">
      <c r="A444" s="62" t="str">
        <f t="shared" si="28"/>
        <v/>
      </c>
      <c r="B444" s="4"/>
      <c r="C444" s="48" t="str">
        <f t="shared" si="26"/>
        <v/>
      </c>
      <c r="D444" s="47" t="str">
        <f t="shared" si="27"/>
        <v/>
      </c>
      <c r="E444" s="59"/>
      <c r="F444" s="47"/>
      <c r="G444" s="65" t="str">
        <f t="shared" si="25"/>
        <v/>
      </c>
    </row>
    <row r="445" spans="1:7" ht="14.25" customHeight="1">
      <c r="A445" s="62" t="str">
        <f t="shared" si="28"/>
        <v/>
      </c>
      <c r="B445" s="4"/>
      <c r="C445" s="48" t="str">
        <f t="shared" si="26"/>
        <v/>
      </c>
      <c r="D445" s="47" t="str">
        <f t="shared" si="27"/>
        <v/>
      </c>
      <c r="E445" s="59"/>
      <c r="F445" s="47"/>
      <c r="G445" s="65" t="str">
        <f t="shared" si="25"/>
        <v/>
      </c>
    </row>
    <row r="446" spans="1:7" ht="14.25" customHeight="1">
      <c r="A446" s="62" t="str">
        <f t="shared" si="28"/>
        <v/>
      </c>
      <c r="B446" s="4"/>
      <c r="C446" s="48" t="str">
        <f t="shared" si="26"/>
        <v/>
      </c>
      <c r="D446" s="47" t="str">
        <f t="shared" si="27"/>
        <v/>
      </c>
      <c r="E446" s="59"/>
      <c r="F446" s="47"/>
      <c r="G446" s="65" t="str">
        <f t="shared" si="25"/>
        <v/>
      </c>
    </row>
    <row r="447" spans="1:7" ht="14.25" customHeight="1">
      <c r="A447" s="62" t="str">
        <f t="shared" si="28"/>
        <v/>
      </c>
      <c r="B447" s="4"/>
      <c r="C447" s="48" t="str">
        <f t="shared" si="26"/>
        <v/>
      </c>
      <c r="D447" s="47" t="str">
        <f t="shared" si="27"/>
        <v/>
      </c>
      <c r="E447" s="59"/>
      <c r="F447" s="47"/>
      <c r="G447" s="65" t="str">
        <f t="shared" si="25"/>
        <v/>
      </c>
    </row>
    <row r="448" spans="1:7" ht="14.25" customHeight="1">
      <c r="A448" s="62" t="str">
        <f t="shared" si="28"/>
        <v/>
      </c>
      <c r="B448" s="4"/>
      <c r="C448" s="48" t="str">
        <f t="shared" si="26"/>
        <v/>
      </c>
      <c r="D448" s="47" t="str">
        <f t="shared" si="27"/>
        <v/>
      </c>
      <c r="E448" s="59"/>
      <c r="F448" s="47"/>
      <c r="G448" s="65" t="str">
        <f t="shared" si="25"/>
        <v/>
      </c>
    </row>
    <row r="449" spans="1:7" ht="14.25" customHeight="1">
      <c r="A449" s="62" t="str">
        <f t="shared" si="28"/>
        <v/>
      </c>
      <c r="B449" s="4"/>
      <c r="C449" s="48" t="str">
        <f t="shared" si="26"/>
        <v/>
      </c>
      <c r="D449" s="47" t="str">
        <f t="shared" si="27"/>
        <v/>
      </c>
      <c r="E449" s="59"/>
      <c r="F449" s="47"/>
      <c r="G449" s="65" t="str">
        <f t="shared" si="25"/>
        <v/>
      </c>
    </row>
    <row r="450" spans="1:7" ht="14.25" customHeight="1">
      <c r="A450" s="62" t="str">
        <f t="shared" si="28"/>
        <v/>
      </c>
      <c r="B450" s="4"/>
      <c r="C450" s="48" t="str">
        <f t="shared" si="26"/>
        <v/>
      </c>
      <c r="D450" s="47" t="str">
        <f t="shared" si="27"/>
        <v/>
      </c>
      <c r="E450" s="59"/>
      <c r="F450" s="47"/>
      <c r="G450" s="65" t="str">
        <f t="shared" si="25"/>
        <v/>
      </c>
    </row>
    <row r="451" spans="1:7" ht="14.25" customHeight="1">
      <c r="A451" s="62" t="str">
        <f t="shared" si="28"/>
        <v/>
      </c>
      <c r="B451" s="4"/>
      <c r="C451" s="48" t="str">
        <f t="shared" si="26"/>
        <v/>
      </c>
      <c r="D451" s="47" t="str">
        <f t="shared" si="27"/>
        <v/>
      </c>
      <c r="E451" s="59"/>
      <c r="F451" s="47"/>
      <c r="G451" s="65" t="str">
        <f t="shared" si="25"/>
        <v/>
      </c>
    </row>
    <row r="452" spans="1:7" ht="14.25" customHeight="1">
      <c r="A452" s="62" t="str">
        <f t="shared" si="28"/>
        <v/>
      </c>
      <c r="B452" s="4"/>
      <c r="C452" s="48" t="str">
        <f t="shared" si="26"/>
        <v/>
      </c>
      <c r="D452" s="47" t="str">
        <f t="shared" si="27"/>
        <v/>
      </c>
      <c r="E452" s="59"/>
      <c r="F452" s="47"/>
      <c r="G452" s="65" t="str">
        <f t="shared" si="25"/>
        <v/>
      </c>
    </row>
    <row r="453" spans="1:7" ht="14.25" customHeight="1">
      <c r="A453" s="62" t="str">
        <f t="shared" si="28"/>
        <v/>
      </c>
      <c r="B453" s="4"/>
      <c r="C453" s="48" t="str">
        <f t="shared" si="26"/>
        <v/>
      </c>
      <c r="D453" s="47" t="str">
        <f t="shared" si="27"/>
        <v/>
      </c>
      <c r="E453" s="59"/>
      <c r="F453" s="47"/>
      <c r="G453" s="65" t="str">
        <f t="shared" ref="G453:G503" si="29">IF(AND(E453="",F453=""),"",IF(F453="",IF(D453="M",VLOOKUP(E453,J$2:L$21,2,TRUE),VLOOKUP(E453,J$2:L$21,3,TRUE)),IF(D453="M",VLOOKUP(F453,J$24:L$45,2,TRUE),VLOOKUP(F453,J$24:L$45,3,TRUE))))</f>
        <v/>
      </c>
    </row>
    <row r="454" spans="1:7" ht="14.25" customHeight="1">
      <c r="A454" s="62" t="str">
        <f t="shared" si="28"/>
        <v/>
      </c>
      <c r="B454" s="4"/>
      <c r="C454" s="48" t="str">
        <f t="shared" ref="C454:C503" si="30">IF(B454="","",IF(C453="","",C453))</f>
        <v/>
      </c>
      <c r="D454" s="47" t="str">
        <f t="shared" ref="D454:D503" si="31">IF(B454="","",IF(D453="","",D453))</f>
        <v/>
      </c>
      <c r="E454" s="59"/>
      <c r="F454" s="47"/>
      <c r="G454" s="65" t="str">
        <f t="shared" si="29"/>
        <v/>
      </c>
    </row>
    <row r="455" spans="1:7" ht="14.25" customHeight="1">
      <c r="A455" s="62" t="str">
        <f t="shared" si="28"/>
        <v/>
      </c>
      <c r="B455" s="4"/>
      <c r="C455" s="48" t="str">
        <f t="shared" si="30"/>
        <v/>
      </c>
      <c r="D455" s="47" t="str">
        <f t="shared" si="31"/>
        <v/>
      </c>
      <c r="E455" s="59"/>
      <c r="F455" s="47"/>
      <c r="G455" s="65" t="str">
        <f t="shared" si="29"/>
        <v/>
      </c>
    </row>
    <row r="456" spans="1:7" ht="14.25" customHeight="1">
      <c r="A456" s="62" t="str">
        <f t="shared" si="28"/>
        <v/>
      </c>
      <c r="B456" s="4"/>
      <c r="C456" s="48" t="str">
        <f t="shared" si="30"/>
        <v/>
      </c>
      <c r="D456" s="47" t="str">
        <f t="shared" si="31"/>
        <v/>
      </c>
      <c r="E456" s="59"/>
      <c r="F456" s="47"/>
      <c r="G456" s="65" t="str">
        <f t="shared" si="29"/>
        <v/>
      </c>
    </row>
    <row r="457" spans="1:7" ht="14.25" customHeight="1">
      <c r="A457" s="62" t="str">
        <f t="shared" si="28"/>
        <v/>
      </c>
      <c r="B457" s="4"/>
      <c r="C457" s="48" t="str">
        <f t="shared" si="30"/>
        <v/>
      </c>
      <c r="D457" s="47" t="str">
        <f t="shared" si="31"/>
        <v/>
      </c>
      <c r="E457" s="59"/>
      <c r="F457" s="47"/>
      <c r="G457" s="65" t="str">
        <f t="shared" si="29"/>
        <v/>
      </c>
    </row>
    <row r="458" spans="1:7" ht="14.25" customHeight="1">
      <c r="A458" s="62" t="str">
        <f t="shared" si="28"/>
        <v/>
      </c>
      <c r="B458" s="4"/>
      <c r="C458" s="48" t="str">
        <f t="shared" si="30"/>
        <v/>
      </c>
      <c r="D458" s="47" t="str">
        <f t="shared" si="31"/>
        <v/>
      </c>
      <c r="E458" s="59"/>
      <c r="F458" s="47"/>
      <c r="G458" s="65" t="str">
        <f t="shared" si="29"/>
        <v/>
      </c>
    </row>
    <row r="459" spans="1:7" ht="14.25" customHeight="1">
      <c r="A459" s="62" t="str">
        <f t="shared" si="28"/>
        <v/>
      </c>
      <c r="B459" s="4"/>
      <c r="C459" s="48" t="str">
        <f t="shared" si="30"/>
        <v/>
      </c>
      <c r="D459" s="47" t="str">
        <f t="shared" si="31"/>
        <v/>
      </c>
      <c r="E459" s="59"/>
      <c r="F459" s="47"/>
      <c r="G459" s="65" t="str">
        <f t="shared" si="29"/>
        <v/>
      </c>
    </row>
    <row r="460" spans="1:7" ht="14.25" customHeight="1">
      <c r="A460" s="62" t="str">
        <f t="shared" si="28"/>
        <v/>
      </c>
      <c r="B460" s="4"/>
      <c r="C460" s="48" t="str">
        <f t="shared" si="30"/>
        <v/>
      </c>
      <c r="D460" s="47" t="str">
        <f t="shared" si="31"/>
        <v/>
      </c>
      <c r="E460" s="59"/>
      <c r="F460" s="47"/>
      <c r="G460" s="65" t="str">
        <f t="shared" si="29"/>
        <v/>
      </c>
    </row>
    <row r="461" spans="1:7" ht="14.25" customHeight="1">
      <c r="A461" s="62" t="str">
        <f t="shared" si="28"/>
        <v/>
      </c>
      <c r="B461" s="4"/>
      <c r="C461" s="48" t="str">
        <f t="shared" si="30"/>
        <v/>
      </c>
      <c r="D461" s="47" t="str">
        <f t="shared" si="31"/>
        <v/>
      </c>
      <c r="E461" s="59"/>
      <c r="F461" s="47"/>
      <c r="G461" s="65" t="str">
        <f t="shared" si="29"/>
        <v/>
      </c>
    </row>
    <row r="462" spans="1:7" ht="14.25" customHeight="1">
      <c r="A462" s="62" t="str">
        <f t="shared" si="28"/>
        <v/>
      </c>
      <c r="B462" s="4"/>
      <c r="C462" s="48" t="str">
        <f t="shared" si="30"/>
        <v/>
      </c>
      <c r="D462" s="47" t="str">
        <f t="shared" si="31"/>
        <v/>
      </c>
      <c r="E462" s="59"/>
      <c r="F462" s="47"/>
      <c r="G462" s="65" t="str">
        <f t="shared" si="29"/>
        <v/>
      </c>
    </row>
    <row r="463" spans="1:7" ht="14.25" customHeight="1">
      <c r="A463" s="62" t="str">
        <f t="shared" si="28"/>
        <v/>
      </c>
      <c r="B463" s="4"/>
      <c r="C463" s="48" t="str">
        <f t="shared" si="30"/>
        <v/>
      </c>
      <c r="D463" s="47" t="str">
        <f t="shared" si="31"/>
        <v/>
      </c>
      <c r="E463" s="59"/>
      <c r="F463" s="47"/>
      <c r="G463" s="65" t="str">
        <f t="shared" si="29"/>
        <v/>
      </c>
    </row>
    <row r="464" spans="1:7" ht="14.25" customHeight="1">
      <c r="A464" s="62" t="str">
        <f t="shared" si="28"/>
        <v/>
      </c>
      <c r="B464" s="4"/>
      <c r="C464" s="48" t="str">
        <f t="shared" si="30"/>
        <v/>
      </c>
      <c r="D464" s="47" t="str">
        <f t="shared" si="31"/>
        <v/>
      </c>
      <c r="E464" s="59"/>
      <c r="F464" s="47"/>
      <c r="G464" s="65" t="str">
        <f t="shared" si="29"/>
        <v/>
      </c>
    </row>
    <row r="465" spans="1:7" ht="14.25" customHeight="1">
      <c r="A465" s="62" t="str">
        <f t="shared" si="28"/>
        <v/>
      </c>
      <c r="B465" s="4"/>
      <c r="C465" s="48" t="str">
        <f t="shared" si="30"/>
        <v/>
      </c>
      <c r="D465" s="47" t="str">
        <f t="shared" si="31"/>
        <v/>
      </c>
      <c r="E465" s="59"/>
      <c r="F465" s="47"/>
      <c r="G465" s="65" t="str">
        <f t="shared" si="29"/>
        <v/>
      </c>
    </row>
    <row r="466" spans="1:7" ht="14.25" customHeight="1">
      <c r="A466" s="62" t="str">
        <f t="shared" si="28"/>
        <v/>
      </c>
      <c r="B466" s="4"/>
      <c r="C466" s="48" t="str">
        <f t="shared" si="30"/>
        <v/>
      </c>
      <c r="D466" s="47" t="str">
        <f t="shared" si="31"/>
        <v/>
      </c>
      <c r="E466" s="59"/>
      <c r="F466" s="47"/>
      <c r="G466" s="65" t="str">
        <f t="shared" si="29"/>
        <v/>
      </c>
    </row>
    <row r="467" spans="1:7" ht="14.25" customHeight="1">
      <c r="A467" s="62" t="str">
        <f t="shared" si="28"/>
        <v/>
      </c>
      <c r="B467" s="4"/>
      <c r="C467" s="48" t="str">
        <f t="shared" si="30"/>
        <v/>
      </c>
      <c r="D467" s="47" t="str">
        <f t="shared" si="31"/>
        <v/>
      </c>
      <c r="E467" s="59"/>
      <c r="F467" s="47"/>
      <c r="G467" s="65" t="str">
        <f t="shared" si="29"/>
        <v/>
      </c>
    </row>
    <row r="468" spans="1:7" ht="14.25" customHeight="1">
      <c r="A468" s="62" t="str">
        <f t="shared" si="28"/>
        <v/>
      </c>
      <c r="B468" s="4"/>
      <c r="C468" s="48" t="str">
        <f t="shared" si="30"/>
        <v/>
      </c>
      <c r="D468" s="47" t="str">
        <f t="shared" si="31"/>
        <v/>
      </c>
      <c r="E468" s="59"/>
      <c r="F468" s="47"/>
      <c r="G468" s="65" t="str">
        <f t="shared" si="29"/>
        <v/>
      </c>
    </row>
    <row r="469" spans="1:7" ht="14.25" customHeight="1">
      <c r="A469" s="62" t="str">
        <f t="shared" si="28"/>
        <v/>
      </c>
      <c r="B469" s="4"/>
      <c r="C469" s="48" t="str">
        <f t="shared" si="30"/>
        <v/>
      </c>
      <c r="D469" s="47" t="str">
        <f t="shared" si="31"/>
        <v/>
      </c>
      <c r="E469" s="59"/>
      <c r="F469" s="47"/>
      <c r="G469" s="65" t="str">
        <f t="shared" si="29"/>
        <v/>
      </c>
    </row>
    <row r="470" spans="1:7" ht="14.25" customHeight="1">
      <c r="A470" s="62" t="str">
        <f t="shared" si="28"/>
        <v/>
      </c>
      <c r="B470" s="4"/>
      <c r="C470" s="48" t="str">
        <f t="shared" si="30"/>
        <v/>
      </c>
      <c r="D470" s="47" t="str">
        <f t="shared" si="31"/>
        <v/>
      </c>
      <c r="E470" s="59"/>
      <c r="F470" s="47"/>
      <c r="G470" s="65" t="str">
        <f t="shared" si="29"/>
        <v/>
      </c>
    </row>
    <row r="471" spans="1:7" ht="14.25" customHeight="1">
      <c r="A471" s="62" t="str">
        <f t="shared" si="28"/>
        <v/>
      </c>
      <c r="B471" s="4"/>
      <c r="C471" s="48" t="str">
        <f t="shared" si="30"/>
        <v/>
      </c>
      <c r="D471" s="47" t="str">
        <f t="shared" si="31"/>
        <v/>
      </c>
      <c r="E471" s="59"/>
      <c r="F471" s="47"/>
      <c r="G471" s="65" t="str">
        <f t="shared" si="29"/>
        <v/>
      </c>
    </row>
    <row r="472" spans="1:7" ht="14.25" customHeight="1">
      <c r="A472" s="62" t="str">
        <f t="shared" si="28"/>
        <v/>
      </c>
      <c r="B472" s="4"/>
      <c r="C472" s="48" t="str">
        <f t="shared" si="30"/>
        <v/>
      </c>
      <c r="D472" s="47" t="str">
        <f t="shared" si="31"/>
        <v/>
      </c>
      <c r="E472" s="59"/>
      <c r="F472" s="47"/>
      <c r="G472" s="65" t="str">
        <f t="shared" si="29"/>
        <v/>
      </c>
    </row>
    <row r="473" spans="1:7" ht="14.25" customHeight="1">
      <c r="A473" s="62" t="str">
        <f t="shared" si="28"/>
        <v/>
      </c>
      <c r="B473" s="4"/>
      <c r="C473" s="48" t="str">
        <f t="shared" si="30"/>
        <v/>
      </c>
      <c r="D473" s="47" t="str">
        <f t="shared" si="31"/>
        <v/>
      </c>
      <c r="E473" s="59"/>
      <c r="F473" s="47"/>
      <c r="G473" s="65" t="str">
        <f t="shared" si="29"/>
        <v/>
      </c>
    </row>
    <row r="474" spans="1:7" ht="14.25" customHeight="1">
      <c r="A474" s="62" t="str">
        <f t="shared" si="28"/>
        <v/>
      </c>
      <c r="B474" s="4"/>
      <c r="C474" s="48" t="str">
        <f t="shared" si="30"/>
        <v/>
      </c>
      <c r="D474" s="47" t="str">
        <f t="shared" si="31"/>
        <v/>
      </c>
      <c r="E474" s="59"/>
      <c r="F474" s="47"/>
      <c r="G474" s="65" t="str">
        <f t="shared" si="29"/>
        <v/>
      </c>
    </row>
    <row r="475" spans="1:7" ht="14.25" customHeight="1">
      <c r="A475" s="62" t="str">
        <f t="shared" si="28"/>
        <v/>
      </c>
      <c r="B475" s="4"/>
      <c r="C475" s="48" t="str">
        <f t="shared" si="30"/>
        <v/>
      </c>
      <c r="D475" s="47" t="str">
        <f t="shared" si="31"/>
        <v/>
      </c>
      <c r="E475" s="59"/>
      <c r="F475" s="47"/>
      <c r="G475" s="65" t="str">
        <f t="shared" si="29"/>
        <v/>
      </c>
    </row>
    <row r="476" spans="1:7" ht="14.25" customHeight="1">
      <c r="A476" s="62" t="str">
        <f t="shared" si="28"/>
        <v/>
      </c>
      <c r="B476" s="4"/>
      <c r="C476" s="48" t="str">
        <f t="shared" si="30"/>
        <v/>
      </c>
      <c r="D476" s="47" t="str">
        <f t="shared" si="31"/>
        <v/>
      </c>
      <c r="E476" s="59"/>
      <c r="F476" s="47"/>
      <c r="G476" s="65" t="str">
        <f t="shared" si="29"/>
        <v/>
      </c>
    </row>
    <row r="477" spans="1:7" ht="14.25" customHeight="1">
      <c r="A477" s="62" t="str">
        <f t="shared" si="28"/>
        <v/>
      </c>
      <c r="B477" s="4"/>
      <c r="C477" s="48" t="str">
        <f t="shared" si="30"/>
        <v/>
      </c>
      <c r="D477" s="47" t="str">
        <f t="shared" si="31"/>
        <v/>
      </c>
      <c r="E477" s="59"/>
      <c r="F477" s="47"/>
      <c r="G477" s="65" t="str">
        <f t="shared" si="29"/>
        <v/>
      </c>
    </row>
    <row r="478" spans="1:7" ht="14.25" customHeight="1">
      <c r="A478" s="62" t="str">
        <f t="shared" si="28"/>
        <v/>
      </c>
      <c r="B478" s="4"/>
      <c r="C478" s="48" t="str">
        <f t="shared" si="30"/>
        <v/>
      </c>
      <c r="D478" s="47" t="str">
        <f t="shared" si="31"/>
        <v/>
      </c>
      <c r="E478" s="59"/>
      <c r="F478" s="47"/>
      <c r="G478" s="65" t="str">
        <f t="shared" si="29"/>
        <v/>
      </c>
    </row>
    <row r="479" spans="1:7" ht="14.25" customHeight="1">
      <c r="A479" s="62" t="str">
        <f t="shared" si="28"/>
        <v/>
      </c>
      <c r="B479" s="4"/>
      <c r="C479" s="48" t="str">
        <f t="shared" si="30"/>
        <v/>
      </c>
      <c r="D479" s="47" t="str">
        <f t="shared" si="31"/>
        <v/>
      </c>
      <c r="E479" s="59"/>
      <c r="F479" s="47"/>
      <c r="G479" s="65" t="str">
        <f t="shared" si="29"/>
        <v/>
      </c>
    </row>
    <row r="480" spans="1:7" ht="14.25" customHeight="1">
      <c r="A480" s="62" t="str">
        <f t="shared" si="28"/>
        <v/>
      </c>
      <c r="B480" s="4"/>
      <c r="C480" s="48" t="str">
        <f t="shared" si="30"/>
        <v/>
      </c>
      <c r="D480" s="47" t="str">
        <f t="shared" si="31"/>
        <v/>
      </c>
      <c r="E480" s="59"/>
      <c r="F480" s="47"/>
      <c r="G480" s="65" t="str">
        <f t="shared" si="29"/>
        <v/>
      </c>
    </row>
    <row r="481" spans="1:7" ht="14.25" customHeight="1">
      <c r="A481" s="62" t="str">
        <f t="shared" si="28"/>
        <v/>
      </c>
      <c r="B481" s="4"/>
      <c r="C481" s="48" t="str">
        <f t="shared" si="30"/>
        <v/>
      </c>
      <c r="D481" s="47" t="str">
        <f t="shared" si="31"/>
        <v/>
      </c>
      <c r="E481" s="59"/>
      <c r="F481" s="47"/>
      <c r="G481" s="65" t="str">
        <f t="shared" si="29"/>
        <v/>
      </c>
    </row>
    <row r="482" spans="1:7" ht="14.25" customHeight="1">
      <c r="A482" s="62" t="str">
        <f t="shared" si="28"/>
        <v/>
      </c>
      <c r="B482" s="4"/>
      <c r="C482" s="48" t="str">
        <f t="shared" si="30"/>
        <v/>
      </c>
      <c r="D482" s="47" t="str">
        <f t="shared" si="31"/>
        <v/>
      </c>
      <c r="E482" s="59"/>
      <c r="F482" s="47"/>
      <c r="G482" s="65" t="str">
        <f t="shared" si="29"/>
        <v/>
      </c>
    </row>
    <row r="483" spans="1:7" ht="14.25" customHeight="1">
      <c r="A483" s="62" t="str">
        <f t="shared" si="28"/>
        <v/>
      </c>
      <c r="B483" s="4"/>
      <c r="C483" s="48" t="str">
        <f t="shared" si="30"/>
        <v/>
      </c>
      <c r="D483" s="47" t="str">
        <f t="shared" si="31"/>
        <v/>
      </c>
      <c r="E483" s="59"/>
      <c r="F483" s="47"/>
      <c r="G483" s="65" t="str">
        <f t="shared" si="29"/>
        <v/>
      </c>
    </row>
    <row r="484" spans="1:7" ht="14.25" customHeight="1">
      <c r="A484" s="62" t="str">
        <f t="shared" si="28"/>
        <v/>
      </c>
      <c r="B484" s="4"/>
      <c r="C484" s="48" t="str">
        <f t="shared" si="30"/>
        <v/>
      </c>
      <c r="D484" s="47" t="str">
        <f t="shared" si="31"/>
        <v/>
      </c>
      <c r="E484" s="59"/>
      <c r="F484" s="47"/>
      <c r="G484" s="65" t="str">
        <f t="shared" si="29"/>
        <v/>
      </c>
    </row>
    <row r="485" spans="1:7" ht="14.25" customHeight="1">
      <c r="A485" s="62" t="str">
        <f t="shared" si="28"/>
        <v/>
      </c>
      <c r="B485" s="4"/>
      <c r="C485" s="48" t="str">
        <f t="shared" si="30"/>
        <v/>
      </c>
      <c r="D485" s="47" t="str">
        <f t="shared" si="31"/>
        <v/>
      </c>
      <c r="E485" s="59"/>
      <c r="F485" s="47"/>
      <c r="G485" s="65" t="str">
        <f t="shared" si="29"/>
        <v/>
      </c>
    </row>
    <row r="486" spans="1:7" ht="14.25" customHeight="1">
      <c r="A486" s="62" t="str">
        <f t="shared" si="28"/>
        <v/>
      </c>
      <c r="B486" s="4"/>
      <c r="C486" s="48" t="str">
        <f t="shared" si="30"/>
        <v/>
      </c>
      <c r="D486" s="47" t="str">
        <f t="shared" si="31"/>
        <v/>
      </c>
      <c r="E486" s="59"/>
      <c r="F486" s="47"/>
      <c r="G486" s="65" t="str">
        <f t="shared" si="29"/>
        <v/>
      </c>
    </row>
    <row r="487" spans="1:7" ht="14.25" customHeight="1">
      <c r="A487" s="62" t="str">
        <f t="shared" si="28"/>
        <v/>
      </c>
      <c r="B487" s="4"/>
      <c r="C487" s="48" t="str">
        <f t="shared" si="30"/>
        <v/>
      </c>
      <c r="D487" s="47" t="str">
        <f t="shared" si="31"/>
        <v/>
      </c>
      <c r="E487" s="59"/>
      <c r="F487" s="47"/>
      <c r="G487" s="65" t="str">
        <f t="shared" si="29"/>
        <v/>
      </c>
    </row>
    <row r="488" spans="1:7" ht="14.25" customHeight="1">
      <c r="A488" s="62" t="str">
        <f t="shared" si="28"/>
        <v/>
      </c>
      <c r="B488" s="4"/>
      <c r="C488" s="48" t="str">
        <f t="shared" si="30"/>
        <v/>
      </c>
      <c r="D488" s="47" t="str">
        <f t="shared" si="31"/>
        <v/>
      </c>
      <c r="E488" s="59"/>
      <c r="F488" s="47"/>
      <c r="G488" s="65" t="str">
        <f t="shared" si="29"/>
        <v/>
      </c>
    </row>
    <row r="489" spans="1:7" ht="14.25" customHeight="1">
      <c r="A489" s="62" t="str">
        <f t="shared" si="28"/>
        <v/>
      </c>
      <c r="B489" s="4"/>
      <c r="C489" s="48" t="str">
        <f t="shared" si="30"/>
        <v/>
      </c>
      <c r="D489" s="47" t="str">
        <f t="shared" si="31"/>
        <v/>
      </c>
      <c r="E489" s="59"/>
      <c r="F489" s="47"/>
      <c r="G489" s="65" t="str">
        <f t="shared" si="29"/>
        <v/>
      </c>
    </row>
    <row r="490" spans="1:7" ht="14.25" customHeight="1">
      <c r="A490" s="62" t="str">
        <f t="shared" si="28"/>
        <v/>
      </c>
      <c r="B490" s="4"/>
      <c r="C490" s="48" t="str">
        <f t="shared" si="30"/>
        <v/>
      </c>
      <c r="D490" s="47" t="str">
        <f t="shared" si="31"/>
        <v/>
      </c>
      <c r="E490" s="59"/>
      <c r="F490" s="47"/>
      <c r="G490" s="65" t="str">
        <f t="shared" si="29"/>
        <v/>
      </c>
    </row>
    <row r="491" spans="1:7" ht="14.25" customHeight="1">
      <c r="A491" s="62" t="str">
        <f t="shared" si="28"/>
        <v/>
      </c>
      <c r="B491" s="4"/>
      <c r="C491" s="48" t="str">
        <f t="shared" si="30"/>
        <v/>
      </c>
      <c r="D491" s="47" t="str">
        <f t="shared" si="31"/>
        <v/>
      </c>
      <c r="E491" s="59"/>
      <c r="F491" s="47"/>
      <c r="G491" s="65" t="str">
        <f t="shared" si="29"/>
        <v/>
      </c>
    </row>
    <row r="492" spans="1:7" ht="14.25" customHeight="1">
      <c r="A492" s="62" t="str">
        <f t="shared" si="28"/>
        <v/>
      </c>
      <c r="B492" s="4"/>
      <c r="C492" s="48" t="str">
        <f t="shared" si="30"/>
        <v/>
      </c>
      <c r="D492" s="47" t="str">
        <f t="shared" si="31"/>
        <v/>
      </c>
      <c r="E492" s="59"/>
      <c r="F492" s="47"/>
      <c r="G492" s="65" t="str">
        <f t="shared" si="29"/>
        <v/>
      </c>
    </row>
    <row r="493" spans="1:7" ht="14.25" customHeight="1">
      <c r="A493" s="62" t="str">
        <f t="shared" si="28"/>
        <v/>
      </c>
      <c r="B493" s="4"/>
      <c r="C493" s="48" t="str">
        <f t="shared" si="30"/>
        <v/>
      </c>
      <c r="D493" s="47" t="str">
        <f t="shared" si="31"/>
        <v/>
      </c>
      <c r="E493" s="59"/>
      <c r="F493" s="47"/>
      <c r="G493" s="65" t="str">
        <f t="shared" si="29"/>
        <v/>
      </c>
    </row>
    <row r="494" spans="1:7" ht="14.25" customHeight="1">
      <c r="A494" s="62" t="str">
        <f t="shared" si="28"/>
        <v/>
      </c>
      <c r="B494" s="4"/>
      <c r="C494" s="48" t="str">
        <f t="shared" si="30"/>
        <v/>
      </c>
      <c r="D494" s="47" t="str">
        <f t="shared" si="31"/>
        <v/>
      </c>
      <c r="E494" s="59"/>
      <c r="F494" s="47"/>
      <c r="G494" s="65" t="str">
        <f t="shared" si="29"/>
        <v/>
      </c>
    </row>
    <row r="495" spans="1:7" ht="14.25" customHeight="1">
      <c r="A495" s="62" t="str">
        <f t="shared" si="28"/>
        <v/>
      </c>
      <c r="B495" s="4"/>
      <c r="C495" s="48" t="str">
        <f t="shared" si="30"/>
        <v/>
      </c>
      <c r="D495" s="47" t="str">
        <f t="shared" si="31"/>
        <v/>
      </c>
      <c r="E495" s="59"/>
      <c r="F495" s="47"/>
      <c r="G495" s="65" t="str">
        <f t="shared" si="29"/>
        <v/>
      </c>
    </row>
    <row r="496" spans="1:7" ht="14.25" customHeight="1">
      <c r="A496" s="62" t="str">
        <f t="shared" si="28"/>
        <v/>
      </c>
      <c r="B496" s="4"/>
      <c r="C496" s="48" t="str">
        <f t="shared" si="30"/>
        <v/>
      </c>
      <c r="D496" s="47" t="str">
        <f t="shared" si="31"/>
        <v/>
      </c>
      <c r="E496" s="59"/>
      <c r="F496" s="47"/>
      <c r="G496" s="65" t="str">
        <f t="shared" si="29"/>
        <v/>
      </c>
    </row>
    <row r="497" spans="1:7" ht="14.25" customHeight="1">
      <c r="A497" s="62" t="str">
        <f t="shared" si="28"/>
        <v/>
      </c>
      <c r="B497" s="4"/>
      <c r="C497" s="48" t="str">
        <f t="shared" si="30"/>
        <v/>
      </c>
      <c r="D497" s="47" t="str">
        <f t="shared" si="31"/>
        <v/>
      </c>
      <c r="E497" s="59"/>
      <c r="F497" s="47"/>
      <c r="G497" s="65" t="str">
        <f t="shared" si="29"/>
        <v/>
      </c>
    </row>
    <row r="498" spans="1:7" ht="14.25" customHeight="1">
      <c r="A498" s="62" t="str">
        <f t="shared" si="28"/>
        <v/>
      </c>
      <c r="B498" s="4"/>
      <c r="C498" s="48" t="str">
        <f t="shared" si="30"/>
        <v/>
      </c>
      <c r="D498" s="47" t="str">
        <f t="shared" si="31"/>
        <v/>
      </c>
      <c r="E498" s="59"/>
      <c r="F498" s="47"/>
      <c r="G498" s="65" t="str">
        <f t="shared" si="29"/>
        <v/>
      </c>
    </row>
    <row r="499" spans="1:7" ht="14.25" customHeight="1">
      <c r="A499" s="62" t="str">
        <f t="shared" si="28"/>
        <v/>
      </c>
      <c r="B499" s="4"/>
      <c r="C499" s="48" t="str">
        <f t="shared" si="30"/>
        <v/>
      </c>
      <c r="D499" s="47" t="str">
        <f t="shared" si="31"/>
        <v/>
      </c>
      <c r="E499" s="59"/>
      <c r="F499" s="47"/>
      <c r="G499" s="65" t="str">
        <f t="shared" si="29"/>
        <v/>
      </c>
    </row>
    <row r="500" spans="1:7" ht="14.25" customHeight="1">
      <c r="A500" s="62" t="str">
        <f t="shared" si="28"/>
        <v/>
      </c>
      <c r="B500" s="4"/>
      <c r="C500" s="48" t="str">
        <f t="shared" si="30"/>
        <v/>
      </c>
      <c r="D500" s="47" t="str">
        <f t="shared" si="31"/>
        <v/>
      </c>
      <c r="E500" s="59"/>
      <c r="F500" s="47"/>
      <c r="G500" s="65" t="str">
        <f t="shared" si="29"/>
        <v/>
      </c>
    </row>
    <row r="501" spans="1:7" ht="14.25" customHeight="1">
      <c r="A501" s="62" t="str">
        <f t="shared" si="28"/>
        <v/>
      </c>
      <c r="B501" s="4"/>
      <c r="C501" s="48" t="str">
        <f t="shared" si="30"/>
        <v/>
      </c>
      <c r="D501" s="47" t="str">
        <f t="shared" si="31"/>
        <v/>
      </c>
      <c r="E501" s="59"/>
      <c r="F501" s="47"/>
      <c r="G501" s="65" t="str">
        <f t="shared" si="29"/>
        <v/>
      </c>
    </row>
    <row r="502" spans="1:7" ht="14.25" customHeight="1">
      <c r="A502" s="62" t="str">
        <f t="shared" si="28"/>
        <v/>
      </c>
      <c r="B502" s="4"/>
      <c r="C502" s="48" t="str">
        <f t="shared" si="30"/>
        <v/>
      </c>
      <c r="D502" s="47" t="str">
        <f t="shared" si="31"/>
        <v/>
      </c>
      <c r="E502" s="59"/>
      <c r="F502" s="47"/>
      <c r="G502" s="65" t="str">
        <f t="shared" si="29"/>
        <v/>
      </c>
    </row>
    <row r="503" spans="1:7" ht="14.25" customHeight="1">
      <c r="A503" s="62" t="str">
        <f t="shared" si="28"/>
        <v/>
      </c>
      <c r="B503" s="4"/>
      <c r="C503" s="48" t="str">
        <f t="shared" si="30"/>
        <v/>
      </c>
      <c r="D503" s="47" t="str">
        <f t="shared" si="31"/>
        <v/>
      </c>
      <c r="E503" s="59"/>
      <c r="F503" s="47"/>
      <c r="G503" s="65" t="str">
        <f t="shared" si="29"/>
        <v/>
      </c>
    </row>
  </sheetData>
  <mergeCells count="1">
    <mergeCell ref="J16:L18"/>
  </mergeCells>
  <phoneticPr fontId="0" type="noConversion"/>
  <pageMargins left="0.78740157480314965" right="0.78740157480314965" top="0.98425196850393704" bottom="0.78740157480314965" header="0.51181102362204722" footer="0.51181102362204722"/>
  <pageSetup paperSize="9" orientation="portrait" r:id="rId1"/>
  <headerFooter alignWithMargins="0">
    <oddHeader>&amp;L&amp;"Arial,Bold"&amp;24Name of Meeting&amp;R&amp;"Arial,Bold"&amp;20 Date of Meeting</oddHeader>
    <oddFooter>&amp;L&amp;"Arial,Italic"&amp;8For a FREE copy of this Software contact 01749 675100&amp;R&amp;"Arial,Italic"&amp;8TrackExpress v1.0 by Ian Humphreys (Mendip AC)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"/>
  <dimension ref="A1:G259"/>
  <sheetViews>
    <sheetView topLeftCell="B185" workbookViewId="0">
      <selection activeCell="G211" sqref="G211"/>
    </sheetView>
  </sheetViews>
  <sheetFormatPr defaultRowHeight="12.75"/>
  <cols>
    <col min="1" max="1" width="7.7109375" hidden="1" customWidth="1"/>
    <col min="2" max="3" width="12.7109375" customWidth="1"/>
    <col min="4" max="4" width="24.7109375" customWidth="1"/>
    <col min="5" max="5" width="16.5703125" bestFit="1" customWidth="1"/>
    <col min="6" max="6" width="12.7109375" customWidth="1"/>
    <col min="7" max="7" width="12.7109375" style="42" customWidth="1"/>
    <col min="8" max="8" width="4.5703125" customWidth="1"/>
  </cols>
  <sheetData>
    <row r="1" spans="2:7" ht="18">
      <c r="B1" s="9" t="s">
        <v>10</v>
      </c>
      <c r="C1" s="9" t="s">
        <v>5</v>
      </c>
      <c r="E1" s="9"/>
      <c r="G1" s="41"/>
    </row>
    <row r="2" spans="2:7" ht="15.75" customHeight="1">
      <c r="B2" s="9"/>
      <c r="D2" s="9"/>
      <c r="E2" s="3"/>
    </row>
    <row r="3" spans="2:7" ht="15.75" thickBot="1">
      <c r="B3" s="10" t="s">
        <v>9</v>
      </c>
      <c r="C3" s="10" t="s">
        <v>37</v>
      </c>
      <c r="D3" s="10" t="s">
        <v>6</v>
      </c>
      <c r="E3" s="10" t="s">
        <v>7</v>
      </c>
      <c r="F3" s="10" t="s">
        <v>28</v>
      </c>
      <c r="G3" s="43" t="s">
        <v>11</v>
      </c>
    </row>
    <row r="4" spans="2:7" ht="15">
      <c r="B4" s="6"/>
      <c r="C4" s="6"/>
      <c r="D4" s="6"/>
      <c r="E4" s="6"/>
      <c r="F4" s="6"/>
      <c r="G4" s="44"/>
    </row>
    <row r="5" spans="2:7">
      <c r="B5" s="7">
        <f>IF(B4="",1,B4+1)</f>
        <v>1</v>
      </c>
      <c r="C5" s="7"/>
      <c r="D5" s="5" t="str">
        <f>IF($C5="","",IF(ISERROR(VLOOKUP(C5,Athletes,2,FALSE)),"Unknown Athlete",PROPER(VLOOKUP(C5,Athletes,2,FALSE))))</f>
        <v/>
      </c>
      <c r="E5" s="5" t="str">
        <f>IF($C5="","",IF(VLOOKUP(C5,Athletes,3,FALSE)="","",VLOOKUP(C5,Athletes,3,FALSE)))</f>
        <v/>
      </c>
      <c r="F5" s="5" t="str">
        <f>IF($C5="","",IF(ISERROR(VLOOKUP(C5,Athletes,7,FALSE)),"",VLOOKUP(C5,Athletes,7,FALSE)))</f>
        <v/>
      </c>
      <c r="G5" s="45"/>
    </row>
    <row r="6" spans="2:7">
      <c r="B6" s="7">
        <f>IF(B5="",1,B5+COUNTIF(B$5:B5,"="&amp;B5))</f>
        <v>2</v>
      </c>
      <c r="C6" s="7"/>
      <c r="D6" s="5" t="str">
        <f>IF($C6="","",IF(ISERROR(VLOOKUP(C6,Athletes,2,FALSE)),"Unknown Athlete",PROPER(VLOOKUP(C6,Athletes,2,FALSE))))</f>
        <v/>
      </c>
      <c r="E6" s="5" t="str">
        <f>IF($C6="","",IF(VLOOKUP(C6,Athletes,3,FALSE)="","",VLOOKUP(C6,Athletes,3,FALSE)))</f>
        <v/>
      </c>
      <c r="F6" s="5" t="str">
        <f>IF($C6="","",IF(ISERROR(VLOOKUP(C6,Athletes,7,FALSE)),"",VLOOKUP(C6,Athletes,7,FALSE)))</f>
        <v/>
      </c>
      <c r="G6" s="45"/>
    </row>
    <row r="7" spans="2:7" ht="13.5" thickBot="1">
      <c r="B7" s="7">
        <f>IF(B6="",1,B6+COUNTIF(B$5:B6,"="&amp;B6))</f>
        <v>3</v>
      </c>
      <c r="C7" s="7"/>
      <c r="D7" s="5" t="str">
        <f>IF($C7="","",IF(ISERROR(VLOOKUP(C7,Athletes,2,FALSE)),"Unknown Athlete",PROPER(VLOOKUP(C7,Athletes,2,FALSE))))</f>
        <v/>
      </c>
      <c r="E7" s="5" t="str">
        <f>IF($C7="","",IF(VLOOKUP(C7,Athletes,3,FALSE)="","",VLOOKUP(C7,Athletes,3,FALSE)))</f>
        <v/>
      </c>
      <c r="F7" s="5" t="str">
        <f>IF($C7="","",IF(ISERROR(VLOOKUP(C7,Athletes,7,FALSE)),"",VLOOKUP(C7,Athletes,7,FALSE)))</f>
        <v/>
      </c>
      <c r="G7" s="45"/>
    </row>
    <row r="8" spans="2:7">
      <c r="B8" s="7">
        <f>IF(B7="",1,B7+COUNTIF(B$5:B7,"="&amp;B7))</f>
        <v>4</v>
      </c>
      <c r="C8" s="7"/>
      <c r="D8" s="97" t="s">
        <v>0</v>
      </c>
      <c r="E8" s="98"/>
      <c r="F8" s="98"/>
      <c r="G8" s="99"/>
    </row>
    <row r="9" spans="2:7">
      <c r="B9" s="7">
        <f>IF(B8="",1,B8+COUNTIF(B$5:B8,"="&amp;B8))</f>
        <v>5</v>
      </c>
      <c r="C9" s="7"/>
      <c r="D9" s="100" t="s">
        <v>1</v>
      </c>
      <c r="E9" s="101"/>
      <c r="F9" s="101"/>
      <c r="G9" s="102"/>
    </row>
    <row r="10" spans="2:7" ht="13.5" thickBot="1">
      <c r="B10" s="7">
        <f>IF(B9="",1,B9+COUNTIF(B$5:B9,"="&amp;B9))</f>
        <v>6</v>
      </c>
      <c r="C10" s="7"/>
      <c r="D10" s="103" t="s">
        <v>2</v>
      </c>
      <c r="E10" s="104"/>
      <c r="F10" s="104"/>
      <c r="G10" s="105"/>
    </row>
    <row r="11" spans="2:7">
      <c r="B11" s="7">
        <f>IF(B10="",1,B10+COUNTIF(B$5:B10,"="&amp;B10))</f>
        <v>7</v>
      </c>
      <c r="C11" s="7"/>
      <c r="D11" s="5"/>
      <c r="E11" s="5"/>
      <c r="F11" s="5"/>
      <c r="G11" s="45"/>
    </row>
    <row r="12" spans="2:7">
      <c r="B12" s="7">
        <f>IF(B11="",1,B11+COUNTIF(B$5:B11,"="&amp;B11))</f>
        <v>8</v>
      </c>
      <c r="C12" s="7" t="s">
        <v>36</v>
      </c>
      <c r="D12" s="5"/>
      <c r="E12" s="5"/>
      <c r="F12" s="5"/>
      <c r="G12" s="45"/>
    </row>
    <row r="13" spans="2:7" ht="12" customHeight="1">
      <c r="B13" s="9"/>
      <c r="C13" s="46"/>
      <c r="E13" s="9"/>
      <c r="G13" s="41"/>
    </row>
    <row r="14" spans="2:7" ht="15.75" customHeight="1">
      <c r="B14" s="9"/>
      <c r="D14" s="9"/>
      <c r="E14" s="3"/>
    </row>
    <row r="16" spans="2:7" ht="18">
      <c r="B16" s="9" t="s">
        <v>10</v>
      </c>
      <c r="C16" s="9" t="s">
        <v>61</v>
      </c>
      <c r="E16" s="9"/>
      <c r="G16" s="41"/>
    </row>
    <row r="17" spans="2:7" ht="15.75" customHeight="1">
      <c r="B17" s="9"/>
      <c r="D17" s="9"/>
      <c r="E17" s="3"/>
    </row>
    <row r="18" spans="2:7" ht="15.75" thickBot="1">
      <c r="B18" s="10" t="s">
        <v>9</v>
      </c>
      <c r="C18" s="10" t="s">
        <v>37</v>
      </c>
      <c r="D18" s="10" t="s">
        <v>6</v>
      </c>
      <c r="E18" s="10" t="s">
        <v>7</v>
      </c>
      <c r="F18" s="10" t="s">
        <v>28</v>
      </c>
      <c r="G18" s="43" t="s">
        <v>11</v>
      </c>
    </row>
    <row r="19" spans="2:7" ht="15">
      <c r="B19" s="6"/>
      <c r="C19" s="6"/>
      <c r="D19" s="6"/>
      <c r="E19" s="6"/>
      <c r="F19" s="6"/>
      <c r="G19" s="44"/>
    </row>
    <row r="20" spans="2:7">
      <c r="B20" s="7">
        <f>IF(B19="",1,B19+1)</f>
        <v>1</v>
      </c>
      <c r="C20" s="7">
        <v>2</v>
      </c>
      <c r="D20" s="5" t="str">
        <f>IF($C20="","",IF(ISERROR(VLOOKUP(C20,Athletes,2,FALSE)),"Unknown Athlete",PROPER(VLOOKUP(C20,Athletes,2,FALSE))))</f>
        <v>George Mitchell</v>
      </c>
      <c r="E20" s="5" t="str">
        <f>IF($C20="","",IF(VLOOKUP(C20,Athletes,3,FALSE)="","",VLOOKUP(C20,Athletes,3,FALSE)))</f>
        <v>Unatt</v>
      </c>
      <c r="F20" s="5" t="str">
        <f>IF($C20="","",IF(ISERROR(VLOOKUP(C20,Athletes,7,FALSE)),"",VLOOKUP(C20,Athletes,7,FALSE)))</f>
        <v/>
      </c>
      <c r="G20" s="45" t="s">
        <v>62</v>
      </c>
    </row>
    <row r="21" spans="2:7">
      <c r="B21" s="7">
        <f>IF(B20="",1,B20+1)</f>
        <v>2</v>
      </c>
      <c r="C21" s="7">
        <v>1</v>
      </c>
      <c r="D21" s="5" t="str">
        <f>IF($C21="","",IF(ISERROR(VLOOKUP(C21,Athletes,2,FALSE)),"Unknown Athlete",PROPER(VLOOKUP(C21,Athletes,2,FALSE))))</f>
        <v>Isaac Keterer</v>
      </c>
      <c r="E21" s="5" t="str">
        <f>IF($C21="","",IF(VLOOKUP(C21,Athletes,3,FALSE)="","",VLOOKUP(C21,Athletes,3,FALSE)))</f>
        <v>N&amp;P</v>
      </c>
      <c r="F21" s="5" t="str">
        <f>IF($C21="","",IF(ISERROR(VLOOKUP(C21,Athletes,7,FALSE)),"",VLOOKUP(C21,Athletes,7,FALSE)))</f>
        <v/>
      </c>
      <c r="G21" s="45" t="s">
        <v>63</v>
      </c>
    </row>
    <row r="22" spans="2:7">
      <c r="B22" s="7">
        <f>IF(B21="",1,B21+1)</f>
        <v>3</v>
      </c>
      <c r="C22" s="7">
        <v>4</v>
      </c>
      <c r="D22" s="5" t="str">
        <f>IF($C22="","",IF(ISERROR(VLOOKUP(C22,Athletes,2,FALSE)),"Unknown Athlete",PROPER(VLOOKUP(C22,Athletes,2,FALSE))))</f>
        <v>Robol Kidane</v>
      </c>
      <c r="E22" s="5" t="str">
        <f>IF($C22="","",IF(VLOOKUP(C22,Athletes,3,FALSE)="","",VLOOKUP(C22,Athletes,3,FALSE)))</f>
        <v>N&amp;P</v>
      </c>
      <c r="F22" s="5" t="str">
        <f>IF($C22="","",IF(ISERROR(VLOOKUP(C22,Athletes,7,FALSE)),"",VLOOKUP(C22,Athletes,7,FALSE)))</f>
        <v/>
      </c>
      <c r="G22" s="45" t="s">
        <v>64</v>
      </c>
    </row>
    <row r="23" spans="2:7">
      <c r="B23" s="7">
        <f>IF(B22="",1,B22+1)</f>
        <v>4</v>
      </c>
      <c r="C23" s="7">
        <v>3</v>
      </c>
      <c r="D23" s="5" t="str">
        <f>IF($C23="","",IF(ISERROR(VLOOKUP(C23,Athletes,2,FALSE)),"Unknown Athlete",PROPER(VLOOKUP(C23,Athletes,2,FALSE))))</f>
        <v>Tom Kearney</v>
      </c>
      <c r="E23" s="5" t="str">
        <f>IF($C23="","",IF(VLOOKUP(C23,Athletes,3,FALSE)="","",VLOOKUP(C23,Athletes,3,FALSE)))</f>
        <v>cac</v>
      </c>
      <c r="F23" s="5" t="str">
        <f>IF($C23="","",IF(ISERROR(VLOOKUP(C23,Athletes,7,FALSE)),"",VLOOKUP(C23,Athletes,7,FALSE)))</f>
        <v/>
      </c>
      <c r="G23" s="45" t="s">
        <v>65</v>
      </c>
    </row>
    <row r="24" spans="2:7">
      <c r="G24"/>
    </row>
    <row r="25" spans="2:7">
      <c r="G25"/>
    </row>
    <row r="26" spans="2:7">
      <c r="G26"/>
    </row>
    <row r="27" spans="2:7" ht="18">
      <c r="B27" s="9" t="s">
        <v>10</v>
      </c>
      <c r="C27" s="9" t="s">
        <v>66</v>
      </c>
      <c r="E27" s="9"/>
      <c r="G27" s="41"/>
    </row>
    <row r="28" spans="2:7" ht="15.75" customHeight="1">
      <c r="B28" s="9"/>
      <c r="D28" s="9"/>
      <c r="E28" s="3"/>
    </row>
    <row r="29" spans="2:7" ht="15.75" thickBot="1">
      <c r="B29" s="10" t="s">
        <v>9</v>
      </c>
      <c r="C29" s="10" t="s">
        <v>37</v>
      </c>
      <c r="D29" s="10" t="s">
        <v>6</v>
      </c>
      <c r="E29" s="10" t="s">
        <v>7</v>
      </c>
      <c r="F29" s="10" t="s">
        <v>28</v>
      </c>
      <c r="G29" s="43" t="s">
        <v>11</v>
      </c>
    </row>
    <row r="30" spans="2:7" ht="15">
      <c r="B30" s="6"/>
      <c r="C30" s="6"/>
      <c r="D30" s="6"/>
      <c r="E30" s="6"/>
      <c r="F30" s="6"/>
      <c r="G30" s="44"/>
    </row>
    <row r="31" spans="2:7">
      <c r="B31" s="7">
        <f>IF(B30="",1,B30+1)</f>
        <v>1</v>
      </c>
      <c r="C31" s="7">
        <v>5</v>
      </c>
      <c r="D31" s="5" t="str">
        <f>IF($C31="","",IF(ISERROR(VLOOKUP(C31,Athletes,2,FALSE)),"Unknown Athlete",PROPER(VLOOKUP(C31,Athletes,2,FALSE))))</f>
        <v>Kaitlin Keaney</v>
      </c>
      <c r="E31" s="5" t="str">
        <f>IF($C31="","",IF(VLOOKUP(C31,Athletes,3,FALSE)="","",VLOOKUP(C31,Athletes,3,FALSE)))</f>
        <v>cac</v>
      </c>
      <c r="F31" s="5" t="str">
        <f>IF($C31="","",IF(ISERROR(VLOOKUP(C31,Athletes,7,FALSE)),"",VLOOKUP(C31,Athletes,7,FALSE)))</f>
        <v/>
      </c>
      <c r="G31" s="45" t="s">
        <v>67</v>
      </c>
    </row>
    <row r="32" spans="2:7">
      <c r="B32" s="7">
        <f>IF(B31="",1,B31+1)</f>
        <v>2</v>
      </c>
      <c r="C32" s="7">
        <v>6</v>
      </c>
      <c r="D32" s="5" t="str">
        <f>IF($C32="","",IF(ISERROR(VLOOKUP(C32,Athletes,2,FALSE)),"Unknown Athlete",PROPER(VLOOKUP(C32,Athletes,2,FALSE))))</f>
        <v>Fraya Miller</v>
      </c>
      <c r="E32" s="5" t="str">
        <f>IF($C32="","",IF(VLOOKUP(C32,Athletes,3,FALSE)="","",VLOOKUP(C32,Athletes,3,FALSE)))</f>
        <v>N&amp;P</v>
      </c>
      <c r="F32" s="5" t="str">
        <f>IF($C32="","",IF(ISERROR(VLOOKUP(C32,Athletes,7,FALSE)),"",VLOOKUP(C32,Athletes,7,FALSE)))</f>
        <v/>
      </c>
      <c r="G32" s="45" t="s">
        <v>68</v>
      </c>
    </row>
    <row r="33" spans="2:7">
      <c r="G33"/>
    </row>
    <row r="34" spans="2:7">
      <c r="G34"/>
    </row>
    <row r="35" spans="2:7">
      <c r="G35"/>
    </row>
    <row r="36" spans="2:7" ht="18">
      <c r="B36" s="9" t="s">
        <v>10</v>
      </c>
      <c r="C36" s="9" t="s">
        <v>69</v>
      </c>
      <c r="E36" s="9"/>
      <c r="G36" s="41"/>
    </row>
    <row r="37" spans="2:7" ht="15.75" customHeight="1">
      <c r="B37" s="9"/>
      <c r="D37" s="9"/>
      <c r="E37" s="3"/>
    </row>
    <row r="38" spans="2:7" ht="15.75" thickBot="1">
      <c r="B38" s="10" t="s">
        <v>9</v>
      </c>
      <c r="C38" s="10" t="s">
        <v>37</v>
      </c>
      <c r="D38" s="10" t="s">
        <v>6</v>
      </c>
      <c r="E38" s="10" t="s">
        <v>7</v>
      </c>
      <c r="F38" s="10" t="s">
        <v>28</v>
      </c>
      <c r="G38" s="43" t="s">
        <v>11</v>
      </c>
    </row>
    <row r="39" spans="2:7" ht="15">
      <c r="B39" s="6"/>
      <c r="C39" s="6"/>
      <c r="D39" s="6"/>
      <c r="E39" s="6"/>
      <c r="F39" s="6"/>
      <c r="G39" s="44"/>
    </row>
    <row r="40" spans="2:7">
      <c r="B40" s="7">
        <f>IF(B39="",1,B39+1)</f>
        <v>1</v>
      </c>
      <c r="C40" s="7">
        <v>7</v>
      </c>
      <c r="D40" s="5" t="str">
        <f>IF($C40="","",IF(ISERROR(VLOOKUP(C40,Athletes,2,FALSE)),"Unknown Athlete",PROPER(VLOOKUP(C40,Athletes,2,FALSE))))</f>
        <v>Isaac Murray</v>
      </c>
      <c r="E40" s="5" t="str">
        <f>IF($C40="","",IF(VLOOKUP(C40,Athletes,3,FALSE)="","",VLOOKUP(C40,Athletes,3,FALSE)))</f>
        <v>cac</v>
      </c>
      <c r="F40" s="5" t="str">
        <f>IF($C40="","",IF(ISERROR(VLOOKUP(C40,Athletes,7,FALSE)),"",VLOOKUP(C40,Athletes,7,FALSE)))</f>
        <v/>
      </c>
      <c r="G40" s="45" t="s">
        <v>70</v>
      </c>
    </row>
    <row r="41" spans="2:7">
      <c r="B41" s="7">
        <f>IF(B40="",1,B40+1)</f>
        <v>2</v>
      </c>
      <c r="C41" s="7">
        <v>8</v>
      </c>
      <c r="D41" s="5" t="str">
        <f>IF($C41="","",IF(ISERROR(VLOOKUP(C41,Athletes,2,FALSE)),"Unknown Athlete",PROPER(VLOOKUP(C41,Athletes,2,FALSE))))</f>
        <v>Matthew Williams</v>
      </c>
      <c r="E41" s="5" t="str">
        <f>IF($C41="","",IF(VLOOKUP(C41,Athletes,3,FALSE)="","",VLOOKUP(C41,Athletes,3,FALSE)))</f>
        <v>cac</v>
      </c>
      <c r="F41" s="5" t="str">
        <f>IF($C41="","",IF(ISERROR(VLOOKUP(C41,Athletes,7,FALSE)),"",VLOOKUP(C41,Athletes,7,FALSE)))</f>
        <v/>
      </c>
      <c r="G41" s="45" t="s">
        <v>71</v>
      </c>
    </row>
    <row r="42" spans="2:7">
      <c r="B42" s="7">
        <f>IF(B41="",1,B41+1)</f>
        <v>3</v>
      </c>
      <c r="C42" s="7">
        <v>9</v>
      </c>
      <c r="D42" s="5" t="str">
        <f>IF($C42="","",IF(ISERROR(VLOOKUP(C42,Athletes,2,FALSE)),"Unknown Athlete",PROPER(VLOOKUP(C42,Athletes,2,FALSE))))</f>
        <v>Rhys Johns</v>
      </c>
      <c r="E42" s="5" t="str">
        <f>IF($C42="","",IF(VLOOKUP(C42,Athletes,3,FALSE)="","",VLOOKUP(C42,Athletes,3,FALSE)))</f>
        <v>cac</v>
      </c>
      <c r="F42" s="5" t="str">
        <f>IF($C42="","",IF(ISERROR(VLOOKUP(C42,Athletes,7,FALSE)),"",VLOOKUP(C42,Athletes,7,FALSE)))</f>
        <v/>
      </c>
      <c r="G42" s="45" t="s">
        <v>72</v>
      </c>
    </row>
    <row r="43" spans="2:7">
      <c r="G43"/>
    </row>
    <row r="44" spans="2:7">
      <c r="G44"/>
    </row>
    <row r="45" spans="2:7">
      <c r="G45"/>
    </row>
    <row r="46" spans="2:7" ht="18">
      <c r="B46" s="9" t="s">
        <v>10</v>
      </c>
      <c r="C46" s="9" t="s">
        <v>73</v>
      </c>
      <c r="E46" s="9"/>
      <c r="G46" s="41"/>
    </row>
    <row r="47" spans="2:7" ht="15.75" customHeight="1">
      <c r="B47" s="9"/>
      <c r="D47" s="9"/>
      <c r="E47" s="3"/>
    </row>
    <row r="48" spans="2:7" ht="15.75" thickBot="1">
      <c r="B48" s="10" t="s">
        <v>9</v>
      </c>
      <c r="C48" s="10" t="s">
        <v>37</v>
      </c>
      <c r="D48" s="10" t="s">
        <v>6</v>
      </c>
      <c r="E48" s="10" t="s">
        <v>7</v>
      </c>
      <c r="F48" s="10" t="s">
        <v>28</v>
      </c>
      <c r="G48" s="43" t="s">
        <v>11</v>
      </c>
    </row>
    <row r="49" spans="2:7" ht="15">
      <c r="B49" s="6"/>
      <c r="C49" s="6"/>
      <c r="D49" s="6"/>
      <c r="E49" s="6"/>
      <c r="F49" s="6"/>
      <c r="G49" s="44"/>
    </row>
    <row r="50" spans="2:7">
      <c r="B50" s="7">
        <f>IF(B49="",1,B49+1)</f>
        <v>1</v>
      </c>
      <c r="C50" s="7">
        <v>10</v>
      </c>
      <c r="D50" s="5" t="str">
        <f>IF($C50="","",IF(ISERROR(VLOOKUP(C50,Athletes,2,FALSE)),"Unknown Athlete",PROPER(VLOOKUP(C50,Athletes,2,FALSE))))</f>
        <v>Catherine Groves</v>
      </c>
      <c r="E50" s="5" t="str">
        <f>IF($C50="","",IF(VLOOKUP(C50,Athletes,3,FALSE)="","",VLOOKUP(C50,Athletes,3,FALSE)))</f>
        <v>cac</v>
      </c>
      <c r="F50" s="5" t="str">
        <f>IF($C50="","",IF(ISERROR(VLOOKUP(C50,Athletes,7,FALSE)),"",VLOOKUP(C50,Athletes,7,FALSE)))</f>
        <v/>
      </c>
      <c r="G50" s="45" t="s">
        <v>74</v>
      </c>
    </row>
    <row r="51" spans="2:7">
      <c r="G51"/>
    </row>
    <row r="52" spans="2:7">
      <c r="G52"/>
    </row>
    <row r="53" spans="2:7">
      <c r="G53"/>
    </row>
    <row r="54" spans="2:7" ht="18">
      <c r="B54" s="9" t="s">
        <v>10</v>
      </c>
      <c r="C54" s="9" t="s">
        <v>75</v>
      </c>
      <c r="E54" s="9"/>
      <c r="G54" s="41"/>
    </row>
    <row r="55" spans="2:7" ht="15.75" customHeight="1">
      <c r="B55" s="9"/>
      <c r="D55" s="9"/>
      <c r="E55" s="3"/>
    </row>
    <row r="56" spans="2:7" ht="15.75" thickBot="1">
      <c r="B56" s="10" t="s">
        <v>9</v>
      </c>
      <c r="C56" s="10" t="s">
        <v>37</v>
      </c>
      <c r="D56" s="10" t="s">
        <v>6</v>
      </c>
      <c r="E56" s="10" t="s">
        <v>7</v>
      </c>
      <c r="F56" s="10" t="s">
        <v>28</v>
      </c>
      <c r="G56" s="43" t="s">
        <v>11</v>
      </c>
    </row>
    <row r="57" spans="2:7" ht="15">
      <c r="B57" s="6"/>
      <c r="C57" s="6"/>
      <c r="D57" s="6"/>
      <c r="E57" s="6"/>
      <c r="F57" s="6"/>
      <c r="G57" s="44"/>
    </row>
    <row r="58" spans="2:7">
      <c r="B58" s="7">
        <f>IF(B57="",1,B57+1)</f>
        <v>1</v>
      </c>
      <c r="C58" s="7">
        <v>11</v>
      </c>
      <c r="D58" s="5" t="str">
        <f>IF($C58="","",IF(ISERROR(VLOOKUP(C58,Athletes,2,FALSE)),"Unknown Athlete",PROPER(VLOOKUP(C58,Athletes,2,FALSE))))</f>
        <v>Leon Smith</v>
      </c>
      <c r="E58" s="5" t="str">
        <f>IF($C58="","",IF(VLOOKUP(C58,Athletes,3,FALSE)="","",VLOOKUP(C58,Athletes,3,FALSE)))</f>
        <v>cac</v>
      </c>
      <c r="F58" s="5" t="str">
        <f>IF($C58="","",IF(ISERROR(VLOOKUP(C58,Athletes,7,FALSE)),"",VLOOKUP(C58,Athletes,7,FALSE)))</f>
        <v/>
      </c>
      <c r="G58" s="45" t="s">
        <v>76</v>
      </c>
    </row>
    <row r="59" spans="2:7">
      <c r="G59"/>
    </row>
    <row r="60" spans="2:7">
      <c r="G60"/>
    </row>
    <row r="61" spans="2:7">
      <c r="G61"/>
    </row>
    <row r="62" spans="2:7" ht="18">
      <c r="B62" s="9" t="s">
        <v>10</v>
      </c>
      <c r="C62" s="9" t="s">
        <v>77</v>
      </c>
      <c r="E62" s="9"/>
      <c r="G62" s="41"/>
    </row>
    <row r="63" spans="2:7" ht="15.75" customHeight="1">
      <c r="B63" s="9"/>
      <c r="D63" s="9"/>
      <c r="E63" s="3"/>
    </row>
    <row r="64" spans="2:7" ht="15.75" thickBot="1">
      <c r="B64" s="10" t="s">
        <v>9</v>
      </c>
      <c r="C64" s="10" t="s">
        <v>37</v>
      </c>
      <c r="D64" s="10" t="s">
        <v>6</v>
      </c>
      <c r="E64" s="10" t="s">
        <v>7</v>
      </c>
      <c r="F64" s="10" t="s">
        <v>28</v>
      </c>
      <c r="G64" s="43" t="s">
        <v>11</v>
      </c>
    </row>
    <row r="65" spans="2:7" ht="15">
      <c r="B65" s="6"/>
      <c r="C65" s="6"/>
      <c r="D65" s="6"/>
      <c r="E65" s="6"/>
      <c r="F65" s="6"/>
      <c r="G65" s="44"/>
    </row>
    <row r="66" spans="2:7">
      <c r="B66" s="7">
        <f>IF(B65="",1,B65+1)</f>
        <v>1</v>
      </c>
      <c r="C66" s="7">
        <v>14</v>
      </c>
      <c r="D66" s="5" t="str">
        <f>IF($C66="","",IF(ISERROR(VLOOKUP(C66,Athletes,2,FALSE)),"Unknown Athlete",PROPER(VLOOKUP(C66,Athletes,2,FALSE))))</f>
        <v>Kizzy Dymond</v>
      </c>
      <c r="E66" s="5" t="str">
        <f>IF($C66="","",IF(VLOOKUP(C66,Athletes,3,FALSE)="","",VLOOKUP(C66,Athletes,3,FALSE)))</f>
        <v>cac</v>
      </c>
      <c r="F66" s="5" t="str">
        <f>IF($C66="","",IF(ISERROR(VLOOKUP(C66,Athletes,7,FALSE)),"",VLOOKUP(C66,Athletes,7,FALSE)))</f>
        <v/>
      </c>
      <c r="G66" s="45" t="s">
        <v>78</v>
      </c>
    </row>
    <row r="67" spans="2:7">
      <c r="B67" s="7">
        <f>IF(B66="",1,B66+1)</f>
        <v>2</v>
      </c>
      <c r="C67" s="7">
        <v>15</v>
      </c>
      <c r="D67" s="5" t="str">
        <f>IF($C67="","",IF(ISERROR(VLOOKUP(C67,Athletes,2,FALSE)),"Unknown Athlete",PROPER(VLOOKUP(C67,Athletes,2,FALSE))))</f>
        <v>Jenna Dymond</v>
      </c>
      <c r="E67" s="5" t="str">
        <f>IF($C67="","",IF(VLOOKUP(C67,Athletes,3,FALSE)="","",VLOOKUP(C67,Athletes,3,FALSE)))</f>
        <v>cac</v>
      </c>
      <c r="F67" s="5" t="str">
        <f>IF($C67="","",IF(ISERROR(VLOOKUP(C67,Athletes,7,FALSE)),"",VLOOKUP(C67,Athletes,7,FALSE)))</f>
        <v/>
      </c>
      <c r="G67" s="45" t="s">
        <v>80</v>
      </c>
    </row>
    <row r="68" spans="2:7">
      <c r="B68" s="7">
        <f>IF(B67="",1,B67+1)</f>
        <v>3</v>
      </c>
      <c r="C68" s="7">
        <v>16</v>
      </c>
      <c r="D68" s="5" t="str">
        <f>IF($C68="","",IF(ISERROR(VLOOKUP(C68,Athletes,2,FALSE)),"Unknown Athlete",PROPER(VLOOKUP(C68,Athletes,2,FALSE))))</f>
        <v>Milly Hancock</v>
      </c>
      <c r="E68" s="5" t="str">
        <f>IF($C68="","",IF(VLOOKUP(C68,Athletes,3,FALSE)="","",VLOOKUP(C68,Athletes,3,FALSE)))</f>
        <v>cac</v>
      </c>
      <c r="F68" s="5" t="str">
        <f>IF($C68="","",IF(ISERROR(VLOOKUP(C68,Athletes,7,FALSE)),"",VLOOKUP(C68,Athletes,7,FALSE)))</f>
        <v/>
      </c>
      <c r="G68" s="45" t="s">
        <v>79</v>
      </c>
    </row>
    <row r="69" spans="2:7">
      <c r="B69" s="7">
        <f>IF(B68="",1,B68+1)</f>
        <v>4</v>
      </c>
      <c r="C69" s="7">
        <v>17</v>
      </c>
      <c r="D69" s="5" t="str">
        <f>IF($C69="","",IF(ISERROR(VLOOKUP(C69,Athletes,2,FALSE)),"Unknown Athlete",PROPER(VLOOKUP(C69,Athletes,2,FALSE))))</f>
        <v>Beth Ireland</v>
      </c>
      <c r="E69" s="5" t="str">
        <f>IF($C69="","",IF(VLOOKUP(C69,Athletes,3,FALSE)="","",VLOOKUP(C69,Athletes,3,FALSE)))</f>
        <v>cac</v>
      </c>
      <c r="F69" s="5" t="str">
        <f>IF($C69="","",IF(ISERROR(VLOOKUP(C69,Athletes,7,FALSE)),"",VLOOKUP(C69,Athletes,7,FALSE)))</f>
        <v/>
      </c>
      <c r="G69" s="45" t="s">
        <v>81</v>
      </c>
    </row>
    <row r="70" spans="2:7">
      <c r="B70" s="7">
        <f>IF(B69="",1,B69+1)</f>
        <v>5</v>
      </c>
      <c r="C70" s="7">
        <v>13</v>
      </c>
      <c r="D70" s="5" t="str">
        <f>IF($C70="","",IF(ISERROR(VLOOKUP(C70,Athletes,2,FALSE)),"Unknown Athlete",PROPER(VLOOKUP(C70,Athletes,2,FALSE))))</f>
        <v>Karenza Riley</v>
      </c>
      <c r="E70" s="5" t="str">
        <f>IF($C70="","",IF(VLOOKUP(C70,Athletes,3,FALSE)="","",VLOOKUP(C70,Athletes,3,FALSE)))</f>
        <v>cac</v>
      </c>
      <c r="F70" s="5" t="str">
        <f>IF($C70="","",IF(ISERROR(VLOOKUP(C70,Athletes,7,FALSE)),"",VLOOKUP(C70,Athletes,7,FALSE)))</f>
        <v/>
      </c>
      <c r="G70" s="45" t="s">
        <v>82</v>
      </c>
    </row>
    <row r="71" spans="2:7">
      <c r="G71"/>
    </row>
    <row r="72" spans="2:7">
      <c r="G72"/>
    </row>
    <row r="73" spans="2:7">
      <c r="G73"/>
    </row>
    <row r="74" spans="2:7" ht="18">
      <c r="B74" s="9" t="s">
        <v>10</v>
      </c>
      <c r="C74" s="9" t="s">
        <v>83</v>
      </c>
      <c r="E74" s="9"/>
      <c r="G74" s="41"/>
    </row>
    <row r="75" spans="2:7" ht="15.75" customHeight="1">
      <c r="B75" s="9"/>
      <c r="D75" s="9"/>
      <c r="E75" s="3"/>
    </row>
    <row r="76" spans="2:7" ht="15.75" thickBot="1">
      <c r="B76" s="10" t="s">
        <v>9</v>
      </c>
      <c r="C76" s="10" t="s">
        <v>37</v>
      </c>
      <c r="D76" s="10" t="s">
        <v>6</v>
      </c>
      <c r="E76" s="10" t="s">
        <v>7</v>
      </c>
      <c r="F76" s="10" t="s">
        <v>28</v>
      </c>
      <c r="G76" s="43" t="s">
        <v>11</v>
      </c>
    </row>
    <row r="77" spans="2:7" ht="15">
      <c r="B77" s="6"/>
      <c r="C77" s="6"/>
      <c r="D77" s="6"/>
      <c r="E77" s="6"/>
      <c r="F77" s="6"/>
      <c r="G77" s="44"/>
    </row>
    <row r="78" spans="2:7">
      <c r="B78" s="7">
        <f>IF(B77="",1,B77+1)</f>
        <v>1</v>
      </c>
      <c r="C78" s="7">
        <v>18</v>
      </c>
      <c r="D78" s="5" t="str">
        <f>IF($C78="","",IF(ISERROR(VLOOKUP(C78,Athletes,2,FALSE)),"Unknown Athlete",PROPER(VLOOKUP(C78,Athletes,2,FALSE))))</f>
        <v>Amelia Ireland</v>
      </c>
      <c r="E78" s="5" t="str">
        <f>IF($C78="","",IF(VLOOKUP(C78,Athletes,3,FALSE)="","",VLOOKUP(C78,Athletes,3,FALSE)))</f>
        <v>cac</v>
      </c>
      <c r="F78" s="5" t="str">
        <f>IF($C78="","",IF(ISERROR(VLOOKUP(C78,Athletes,7,FALSE)),"",VLOOKUP(C78,Athletes,7,FALSE)))</f>
        <v/>
      </c>
      <c r="G78" s="45" t="s">
        <v>84</v>
      </c>
    </row>
    <row r="79" spans="2:7">
      <c r="G79"/>
    </row>
    <row r="80" spans="2:7">
      <c r="G80"/>
    </row>
    <row r="81" spans="2:7">
      <c r="G81"/>
    </row>
    <row r="82" spans="2:7" ht="18">
      <c r="B82" s="9" t="s">
        <v>10</v>
      </c>
      <c r="C82" s="9" t="s">
        <v>85</v>
      </c>
      <c r="E82" s="9"/>
      <c r="G82" s="41"/>
    </row>
    <row r="83" spans="2:7" ht="15.75" customHeight="1">
      <c r="B83" s="9"/>
      <c r="D83" s="9"/>
      <c r="E83" s="3"/>
    </row>
    <row r="84" spans="2:7" ht="15.75" thickBot="1">
      <c r="B84" s="10" t="s">
        <v>9</v>
      </c>
      <c r="C84" s="10" t="s">
        <v>37</v>
      </c>
      <c r="D84" s="10" t="s">
        <v>6</v>
      </c>
      <c r="E84" s="10" t="s">
        <v>7</v>
      </c>
      <c r="F84" s="10" t="s">
        <v>28</v>
      </c>
      <c r="G84" s="43" t="s">
        <v>11</v>
      </c>
    </row>
    <row r="85" spans="2:7" ht="15">
      <c r="B85" s="6"/>
      <c r="C85" s="6"/>
      <c r="D85" s="6"/>
      <c r="E85" s="6"/>
      <c r="F85" s="6"/>
      <c r="G85" s="44"/>
    </row>
    <row r="86" spans="2:7">
      <c r="B86" s="7">
        <f>IF(B85="",1,B85+1)</f>
        <v>1</v>
      </c>
      <c r="C86" s="7">
        <v>2</v>
      </c>
      <c r="D86" s="5" t="str">
        <f>IF($C86="","",IF(ISERROR(VLOOKUP(C86,Athletes,2,FALSE)),"Unknown Athlete",PROPER(VLOOKUP(C86,Athletes,2,FALSE))))</f>
        <v>George Mitchell</v>
      </c>
      <c r="E86" s="5" t="str">
        <f>IF($C86="","",IF(VLOOKUP(C86,Athletes,3,FALSE)="","",VLOOKUP(C86,Athletes,3,FALSE)))</f>
        <v>Unatt</v>
      </c>
      <c r="F86" s="5" t="str">
        <f>IF($C86="","",IF(ISERROR(VLOOKUP(C86,Athletes,7,FALSE)),"",VLOOKUP(C86,Athletes,7,FALSE)))</f>
        <v/>
      </c>
      <c r="G86" s="45" t="s">
        <v>86</v>
      </c>
    </row>
    <row r="87" spans="2:7">
      <c r="B87" s="7">
        <f>IF(B86="",1,B86+1)</f>
        <v>2</v>
      </c>
      <c r="C87" s="7">
        <v>1</v>
      </c>
      <c r="D87" s="5" t="str">
        <f>IF($C87="","",IF(ISERROR(VLOOKUP(C87,Athletes,2,FALSE)),"Unknown Athlete",PROPER(VLOOKUP(C87,Athletes,2,FALSE))))</f>
        <v>Isaac Keterer</v>
      </c>
      <c r="E87" s="5" t="str">
        <f>IF($C87="","",IF(VLOOKUP(C87,Athletes,3,FALSE)="","",VLOOKUP(C87,Athletes,3,FALSE)))</f>
        <v>N&amp;P</v>
      </c>
      <c r="F87" s="5" t="str">
        <f>IF($C87="","",IF(ISERROR(VLOOKUP(C87,Athletes,7,FALSE)),"",VLOOKUP(C87,Athletes,7,FALSE)))</f>
        <v/>
      </c>
      <c r="G87" s="45" t="s">
        <v>87</v>
      </c>
    </row>
    <row r="88" spans="2:7">
      <c r="B88" s="7">
        <f>IF(B87="",1,B87+1)</f>
        <v>3</v>
      </c>
      <c r="C88" s="7">
        <v>3</v>
      </c>
      <c r="D88" s="5" t="str">
        <f>IF($C88="","",IF(ISERROR(VLOOKUP(C88,Athletes,2,FALSE)),"Unknown Athlete",PROPER(VLOOKUP(C88,Athletes,2,FALSE))))</f>
        <v>Tom Kearney</v>
      </c>
      <c r="E88" s="5" t="str">
        <f>IF($C88="","",IF(VLOOKUP(C88,Athletes,3,FALSE)="","",VLOOKUP(C88,Athletes,3,FALSE)))</f>
        <v>cac</v>
      </c>
      <c r="F88" s="5" t="str">
        <f>IF($C88="","",IF(ISERROR(VLOOKUP(C88,Athletes,7,FALSE)),"",VLOOKUP(C88,Athletes,7,FALSE)))</f>
        <v/>
      </c>
      <c r="G88" s="45" t="s">
        <v>88</v>
      </c>
    </row>
    <row r="89" spans="2:7">
      <c r="B89" s="7">
        <f>IF(B88="",1,B88+1)</f>
        <v>4</v>
      </c>
      <c r="C89" s="7">
        <v>4</v>
      </c>
      <c r="D89" s="5" t="str">
        <f>IF($C89="","",IF(ISERROR(VLOOKUP(C89,Athletes,2,FALSE)),"Unknown Athlete",PROPER(VLOOKUP(C89,Athletes,2,FALSE))))</f>
        <v>Robol Kidane</v>
      </c>
      <c r="E89" s="5" t="str">
        <f>IF($C89="","",IF(VLOOKUP(C89,Athletes,3,FALSE)="","",VLOOKUP(C89,Athletes,3,FALSE)))</f>
        <v>N&amp;P</v>
      </c>
      <c r="F89" s="5" t="str">
        <f>IF($C89="","",IF(ISERROR(VLOOKUP(C89,Athletes,7,FALSE)),"",VLOOKUP(C89,Athletes,7,FALSE)))</f>
        <v/>
      </c>
      <c r="G89" s="45" t="s">
        <v>89</v>
      </c>
    </row>
    <row r="90" spans="2:7">
      <c r="G90"/>
    </row>
    <row r="91" spans="2:7">
      <c r="G91"/>
    </row>
    <row r="92" spans="2:7">
      <c r="G92"/>
    </row>
    <row r="93" spans="2:7" ht="18">
      <c r="B93" s="9" t="s">
        <v>10</v>
      </c>
      <c r="C93" s="9" t="s">
        <v>90</v>
      </c>
      <c r="E93" s="9"/>
      <c r="G93" s="41"/>
    </row>
    <row r="94" spans="2:7" ht="15.75" customHeight="1">
      <c r="B94" s="9"/>
      <c r="D94" s="9"/>
      <c r="E94" s="3"/>
    </row>
    <row r="95" spans="2:7" ht="15.75" thickBot="1">
      <c r="B95" s="10" t="s">
        <v>9</v>
      </c>
      <c r="C95" s="10" t="s">
        <v>37</v>
      </c>
      <c r="D95" s="10" t="s">
        <v>6</v>
      </c>
      <c r="E95" s="10" t="s">
        <v>7</v>
      </c>
      <c r="F95" s="10" t="s">
        <v>28</v>
      </c>
      <c r="G95" s="43" t="s">
        <v>11</v>
      </c>
    </row>
    <row r="96" spans="2:7" ht="15">
      <c r="B96" s="6"/>
      <c r="C96" s="6"/>
      <c r="D96" s="6"/>
      <c r="E96" s="6"/>
      <c r="F96" s="6"/>
      <c r="G96" s="44"/>
    </row>
    <row r="97" spans="2:7">
      <c r="B97" s="7">
        <f>IF(B96="",1,B96+1)</f>
        <v>1</v>
      </c>
      <c r="C97" s="7">
        <v>5</v>
      </c>
      <c r="D97" s="5" t="str">
        <f>IF($C97="","",IF(ISERROR(VLOOKUP(C97,Athletes,2,FALSE)),"Unknown Athlete",PROPER(VLOOKUP(C97,Athletes,2,FALSE))))</f>
        <v>Kaitlin Keaney</v>
      </c>
      <c r="E97" s="5" t="str">
        <f>IF($C97="","",IF(VLOOKUP(C97,Athletes,3,FALSE)="","",VLOOKUP(C97,Athletes,3,FALSE)))</f>
        <v>cac</v>
      </c>
      <c r="F97" s="5" t="str">
        <f>IF($C97="","",IF(ISERROR(VLOOKUP(C97,Athletes,7,FALSE)),"",VLOOKUP(C97,Athletes,7,FALSE)))</f>
        <v/>
      </c>
      <c r="G97" s="45" t="s">
        <v>91</v>
      </c>
    </row>
    <row r="98" spans="2:7">
      <c r="B98" s="7">
        <f>IF(B97="",1,B97+1)</f>
        <v>2</v>
      </c>
      <c r="C98" s="7">
        <v>6</v>
      </c>
      <c r="D98" s="5" t="str">
        <f>IF($C98="","",IF(ISERROR(VLOOKUP(C98,Athletes,2,FALSE)),"Unknown Athlete",PROPER(VLOOKUP(C98,Athletes,2,FALSE))))</f>
        <v>Fraya Miller</v>
      </c>
      <c r="E98" s="5" t="str">
        <f>IF($C98="","",IF(VLOOKUP(C98,Athletes,3,FALSE)="","",VLOOKUP(C98,Athletes,3,FALSE)))</f>
        <v>N&amp;P</v>
      </c>
      <c r="F98" s="5" t="str">
        <f>IF($C98="","",IF(ISERROR(VLOOKUP(C98,Athletes,7,FALSE)),"",VLOOKUP(C98,Athletes,7,FALSE)))</f>
        <v/>
      </c>
      <c r="G98" s="45" t="s">
        <v>92</v>
      </c>
    </row>
    <row r="99" spans="2:7">
      <c r="G99"/>
    </row>
    <row r="100" spans="2:7">
      <c r="G100"/>
    </row>
    <row r="101" spans="2:7">
      <c r="G101"/>
    </row>
    <row r="102" spans="2:7" ht="18">
      <c r="B102" s="9" t="s">
        <v>10</v>
      </c>
      <c r="C102" s="9" t="s">
        <v>93</v>
      </c>
      <c r="E102" s="9"/>
      <c r="G102" s="41"/>
    </row>
    <row r="103" spans="2:7" ht="15.75" customHeight="1">
      <c r="B103" s="9"/>
      <c r="D103" s="9"/>
      <c r="E103" s="3"/>
    </row>
    <row r="104" spans="2:7" ht="15.75" thickBot="1">
      <c r="B104" s="10" t="s">
        <v>9</v>
      </c>
      <c r="C104" s="10" t="s">
        <v>37</v>
      </c>
      <c r="D104" s="10" t="s">
        <v>6</v>
      </c>
      <c r="E104" s="10" t="s">
        <v>7</v>
      </c>
      <c r="F104" s="10" t="s">
        <v>28</v>
      </c>
      <c r="G104" s="43" t="s">
        <v>11</v>
      </c>
    </row>
    <row r="105" spans="2:7" ht="15">
      <c r="B105" s="6"/>
      <c r="C105" s="6"/>
      <c r="D105" s="6"/>
      <c r="E105" s="6"/>
      <c r="F105" s="6"/>
      <c r="G105" s="44"/>
    </row>
    <row r="106" spans="2:7">
      <c r="B106" s="7">
        <f>IF(B105="",1,B105+1)</f>
        <v>1</v>
      </c>
      <c r="C106" s="7">
        <v>9</v>
      </c>
      <c r="D106" s="5" t="str">
        <f>IF($C106="","",IF(ISERROR(VLOOKUP(C106,Athletes,2,FALSE)),"Unknown Athlete",PROPER(VLOOKUP(C106,Athletes,2,FALSE))))</f>
        <v>Rhys Johns</v>
      </c>
      <c r="E106" s="5" t="str">
        <f>IF($C106="","",IF(VLOOKUP(C106,Athletes,3,FALSE)="","",VLOOKUP(C106,Athletes,3,FALSE)))</f>
        <v>cac</v>
      </c>
      <c r="F106" s="5" t="str">
        <f>IF($C106="","",IF(ISERROR(VLOOKUP(C106,Athletes,7,FALSE)),"",VLOOKUP(C106,Athletes,7,FALSE)))</f>
        <v/>
      </c>
      <c r="G106" s="45" t="s">
        <v>94</v>
      </c>
    </row>
    <row r="107" spans="2:7">
      <c r="B107" s="7">
        <f>IF(B106="",1,B106+1)</f>
        <v>2</v>
      </c>
      <c r="C107" s="7">
        <v>7</v>
      </c>
      <c r="D107" s="5" t="str">
        <f>IF($C107="","",IF(ISERROR(VLOOKUP(C107,Athletes,2,FALSE)),"Unknown Athlete",PROPER(VLOOKUP(C107,Athletes,2,FALSE))))</f>
        <v>Isaac Murray</v>
      </c>
      <c r="E107" s="5" t="str">
        <f>IF($C107="","",IF(VLOOKUP(C107,Athletes,3,FALSE)="","",VLOOKUP(C107,Athletes,3,FALSE)))</f>
        <v>cac</v>
      </c>
      <c r="F107" s="5" t="str">
        <f>IF($C107="","",IF(ISERROR(VLOOKUP(C107,Athletes,7,FALSE)),"",VLOOKUP(C107,Athletes,7,FALSE)))</f>
        <v/>
      </c>
      <c r="G107" s="45" t="s">
        <v>95</v>
      </c>
    </row>
    <row r="108" spans="2:7">
      <c r="B108" s="7">
        <f>IF(B107="",1,B107+1)</f>
        <v>3</v>
      </c>
      <c r="C108" s="7">
        <v>8</v>
      </c>
      <c r="D108" s="5" t="str">
        <f>IF($C108="","",IF(ISERROR(VLOOKUP(C108,Athletes,2,FALSE)),"Unknown Athlete",PROPER(VLOOKUP(C108,Athletes,2,FALSE))))</f>
        <v>Matthew Williams</v>
      </c>
      <c r="E108" s="5" t="str">
        <f>IF($C108="","",IF(VLOOKUP(C108,Athletes,3,FALSE)="","",VLOOKUP(C108,Athletes,3,FALSE)))</f>
        <v>cac</v>
      </c>
      <c r="F108" s="5" t="str">
        <f>IF($C108="","",IF(ISERROR(VLOOKUP(C108,Athletes,7,FALSE)),"",VLOOKUP(C108,Athletes,7,FALSE)))</f>
        <v/>
      </c>
      <c r="G108" s="45" t="s">
        <v>96</v>
      </c>
    </row>
    <row r="109" spans="2:7">
      <c r="G109"/>
    </row>
    <row r="110" spans="2:7">
      <c r="G110"/>
    </row>
    <row r="111" spans="2:7">
      <c r="G111"/>
    </row>
    <row r="112" spans="2:7" ht="18">
      <c r="B112" s="9" t="s">
        <v>10</v>
      </c>
      <c r="C112" s="9" t="s">
        <v>97</v>
      </c>
      <c r="E112" s="9"/>
      <c r="G112" s="41"/>
    </row>
    <row r="113" spans="2:7" ht="15.75" customHeight="1">
      <c r="B113" s="9"/>
      <c r="D113" s="9"/>
      <c r="E113" s="3"/>
    </row>
    <row r="114" spans="2:7" ht="15.75" thickBot="1">
      <c r="B114" s="10" t="s">
        <v>9</v>
      </c>
      <c r="C114" s="10" t="s">
        <v>37</v>
      </c>
      <c r="D114" s="10" t="s">
        <v>6</v>
      </c>
      <c r="E114" s="10" t="s">
        <v>7</v>
      </c>
      <c r="F114" s="10" t="s">
        <v>28</v>
      </c>
      <c r="G114" s="43" t="s">
        <v>11</v>
      </c>
    </row>
    <row r="115" spans="2:7" ht="15">
      <c r="B115" s="6"/>
      <c r="C115" s="6"/>
      <c r="D115" s="6"/>
      <c r="E115" s="6"/>
      <c r="F115" s="6"/>
      <c r="G115" s="44"/>
    </row>
    <row r="116" spans="2:7">
      <c r="B116" s="7">
        <f>IF(B115="",1,B115+1)</f>
        <v>1</v>
      </c>
      <c r="C116" s="7">
        <v>10</v>
      </c>
      <c r="D116" s="5" t="str">
        <f>IF($C116="","",IF(ISERROR(VLOOKUP(C116,Athletes,2,FALSE)),"Unknown Athlete",PROPER(VLOOKUP(C116,Athletes,2,FALSE))))</f>
        <v>Catherine Groves</v>
      </c>
      <c r="E116" s="5" t="str">
        <f>IF($C116="","",IF(VLOOKUP(C116,Athletes,3,FALSE)="","",VLOOKUP(C116,Athletes,3,FALSE)))</f>
        <v>cac</v>
      </c>
      <c r="F116" s="5" t="str">
        <f>IF($C116="","",IF(ISERROR(VLOOKUP(C116,Athletes,7,FALSE)),"",VLOOKUP(C116,Athletes,7,FALSE)))</f>
        <v/>
      </c>
      <c r="G116" s="45" t="s">
        <v>98</v>
      </c>
    </row>
    <row r="117" spans="2:7">
      <c r="G117"/>
    </row>
    <row r="118" spans="2:7">
      <c r="G118"/>
    </row>
    <row r="119" spans="2:7">
      <c r="G119"/>
    </row>
    <row r="120" spans="2:7" ht="18">
      <c r="B120" s="9" t="s">
        <v>10</v>
      </c>
      <c r="C120" s="9" t="s">
        <v>99</v>
      </c>
      <c r="E120" s="9"/>
      <c r="G120" s="41"/>
    </row>
    <row r="121" spans="2:7" ht="15.75" customHeight="1">
      <c r="B121" s="9"/>
      <c r="D121" s="9"/>
      <c r="E121" s="3"/>
    </row>
    <row r="122" spans="2:7" ht="15.75" thickBot="1">
      <c r="B122" s="10" t="s">
        <v>9</v>
      </c>
      <c r="C122" s="10" t="s">
        <v>37</v>
      </c>
      <c r="D122" s="10" t="s">
        <v>6</v>
      </c>
      <c r="E122" s="10" t="s">
        <v>7</v>
      </c>
      <c r="F122" s="10" t="s">
        <v>28</v>
      </c>
      <c r="G122" s="43" t="s">
        <v>11</v>
      </c>
    </row>
    <row r="123" spans="2:7" ht="15">
      <c r="B123" s="6"/>
      <c r="C123" s="6"/>
      <c r="D123" s="6"/>
      <c r="E123" s="6"/>
      <c r="F123" s="6"/>
      <c r="G123" s="44"/>
    </row>
    <row r="124" spans="2:7">
      <c r="B124" s="7">
        <f>IF(B123="",1,B123+1)</f>
        <v>1</v>
      </c>
      <c r="C124" s="7">
        <v>11</v>
      </c>
      <c r="D124" s="5" t="str">
        <f>IF($C124="","",IF(ISERROR(VLOOKUP(C124,Athletes,2,FALSE)),"Unknown Athlete",PROPER(VLOOKUP(C124,Athletes,2,FALSE))))</f>
        <v>Leon Smith</v>
      </c>
      <c r="E124" s="5" t="str">
        <f>IF($C124="","",IF(VLOOKUP(C124,Athletes,3,FALSE)="","",VLOOKUP(C124,Athletes,3,FALSE)))</f>
        <v>cac</v>
      </c>
      <c r="F124" s="5" t="str">
        <f>IF($C124="","",IF(ISERROR(VLOOKUP(C124,Athletes,7,FALSE)),"",VLOOKUP(C124,Athletes,7,FALSE)))</f>
        <v/>
      </c>
      <c r="G124" s="45" t="s">
        <v>100</v>
      </c>
    </row>
    <row r="125" spans="2:7">
      <c r="G125"/>
    </row>
    <row r="126" spans="2:7">
      <c r="G126"/>
    </row>
    <row r="127" spans="2:7">
      <c r="G127"/>
    </row>
    <row r="128" spans="2:7" ht="18">
      <c r="B128" s="9" t="s">
        <v>10</v>
      </c>
      <c r="C128" s="9" t="s">
        <v>101</v>
      </c>
      <c r="E128" s="9"/>
      <c r="G128" s="41"/>
    </row>
    <row r="129" spans="2:7" ht="15.75" customHeight="1">
      <c r="B129" s="9"/>
      <c r="D129" s="9"/>
      <c r="E129" s="3"/>
    </row>
    <row r="130" spans="2:7" ht="15.75" thickBot="1">
      <c r="B130" s="10" t="s">
        <v>9</v>
      </c>
      <c r="C130" s="10" t="s">
        <v>37</v>
      </c>
      <c r="D130" s="10" t="s">
        <v>6</v>
      </c>
      <c r="E130" s="10" t="s">
        <v>7</v>
      </c>
      <c r="F130" s="10" t="s">
        <v>28</v>
      </c>
      <c r="G130" s="43" t="s">
        <v>11</v>
      </c>
    </row>
    <row r="131" spans="2:7" ht="15">
      <c r="B131" s="6"/>
      <c r="C131" s="6"/>
      <c r="D131" s="6"/>
      <c r="E131" s="6"/>
      <c r="F131" s="6"/>
      <c r="G131" s="44"/>
    </row>
    <row r="132" spans="2:7">
      <c r="B132" s="7">
        <f>IF(B131="",1,B131+1)</f>
        <v>1</v>
      </c>
      <c r="C132" s="7">
        <v>15</v>
      </c>
      <c r="D132" s="5" t="str">
        <f>IF($C132="","",IF(ISERROR(VLOOKUP(C132,Athletes,2,FALSE)),"Unknown Athlete",PROPER(VLOOKUP(C132,Athletes,2,FALSE))))</f>
        <v>Jenna Dymond</v>
      </c>
      <c r="E132" s="5" t="str">
        <f>IF($C132="","",IF(VLOOKUP(C132,Athletes,3,FALSE)="","",VLOOKUP(C132,Athletes,3,FALSE)))</f>
        <v>cac</v>
      </c>
      <c r="F132" s="5" t="str">
        <f>IF($C132="","",IF(ISERROR(VLOOKUP(C132,Athletes,7,FALSE)),"",VLOOKUP(C132,Athletes,7,FALSE)))</f>
        <v/>
      </c>
      <c r="G132" s="45" t="s">
        <v>102</v>
      </c>
    </row>
    <row r="133" spans="2:7">
      <c r="B133" s="7">
        <f>IF(B132="",1,B132+1)</f>
        <v>2</v>
      </c>
      <c r="C133" s="7">
        <v>14</v>
      </c>
      <c r="D133" s="5" t="str">
        <f>IF($C133="","",IF(ISERROR(VLOOKUP(C133,Athletes,2,FALSE)),"Unknown Athlete",PROPER(VLOOKUP(C133,Athletes,2,FALSE))))</f>
        <v>Kizzy Dymond</v>
      </c>
      <c r="E133" s="5" t="str">
        <f>IF($C133="","",IF(VLOOKUP(C133,Athletes,3,FALSE)="","",VLOOKUP(C133,Athletes,3,FALSE)))</f>
        <v>cac</v>
      </c>
      <c r="F133" s="5" t="str">
        <f>IF($C133="","",IF(ISERROR(VLOOKUP(C133,Athletes,7,FALSE)),"",VLOOKUP(C133,Athletes,7,FALSE)))</f>
        <v/>
      </c>
      <c r="G133" s="45" t="s">
        <v>103</v>
      </c>
    </row>
    <row r="134" spans="2:7">
      <c r="B134" s="7">
        <f>IF(B133="",1,B133+1)</f>
        <v>3</v>
      </c>
      <c r="C134" s="7">
        <v>16</v>
      </c>
      <c r="D134" s="5" t="str">
        <f>IF($C134="","",IF(ISERROR(VLOOKUP(C134,Athletes,2,FALSE)),"Unknown Athlete",PROPER(VLOOKUP(C134,Athletes,2,FALSE))))</f>
        <v>Milly Hancock</v>
      </c>
      <c r="E134" s="5" t="str">
        <f>IF($C134="","",IF(VLOOKUP(C134,Athletes,3,FALSE)="","",VLOOKUP(C134,Athletes,3,FALSE)))</f>
        <v>cac</v>
      </c>
      <c r="F134" s="5" t="str">
        <f>IF($C134="","",IF(ISERROR(VLOOKUP(C134,Athletes,7,FALSE)),"",VLOOKUP(C134,Athletes,7,FALSE)))</f>
        <v/>
      </c>
      <c r="G134" s="45" t="s">
        <v>104</v>
      </c>
    </row>
    <row r="135" spans="2:7">
      <c r="B135" s="7">
        <f>IF(B134="",1,B134+1)</f>
        <v>4</v>
      </c>
      <c r="C135" s="7">
        <v>17</v>
      </c>
      <c r="D135" s="5" t="str">
        <f>IF($C135="","",IF(ISERROR(VLOOKUP(C135,Athletes,2,FALSE)),"Unknown Athlete",PROPER(VLOOKUP(C135,Athletes,2,FALSE))))</f>
        <v>Beth Ireland</v>
      </c>
      <c r="E135" s="5" t="str">
        <f>IF($C135="","",IF(VLOOKUP(C135,Athletes,3,FALSE)="","",VLOOKUP(C135,Athletes,3,FALSE)))</f>
        <v>cac</v>
      </c>
      <c r="F135" s="5" t="str">
        <f>IF($C135="","",IF(ISERROR(VLOOKUP(C135,Athletes,7,FALSE)),"",VLOOKUP(C135,Athletes,7,FALSE)))</f>
        <v/>
      </c>
      <c r="G135" s="45" t="s">
        <v>105</v>
      </c>
    </row>
    <row r="136" spans="2:7">
      <c r="B136" s="7">
        <f>IF(B135="",1,B135+1)</f>
        <v>5</v>
      </c>
      <c r="C136" s="7">
        <v>13</v>
      </c>
      <c r="D136" s="5" t="str">
        <f>IF($C136="","",IF(ISERROR(VLOOKUP(C136,Athletes,2,FALSE)),"Unknown Athlete",PROPER(VLOOKUP(C136,Athletes,2,FALSE))))</f>
        <v>Karenza Riley</v>
      </c>
      <c r="E136" s="5" t="str">
        <f>IF($C136="","",IF(VLOOKUP(C136,Athletes,3,FALSE)="","",VLOOKUP(C136,Athletes,3,FALSE)))</f>
        <v>cac</v>
      </c>
      <c r="F136" s="5" t="str">
        <f>IF($C136="","",IF(ISERROR(VLOOKUP(C136,Athletes,7,FALSE)),"",VLOOKUP(C136,Athletes,7,FALSE)))</f>
        <v/>
      </c>
      <c r="G136" s="45" t="s">
        <v>106</v>
      </c>
    </row>
    <row r="137" spans="2:7">
      <c r="G137"/>
    </row>
    <row r="138" spans="2:7">
      <c r="G138"/>
    </row>
    <row r="139" spans="2:7">
      <c r="G139"/>
    </row>
    <row r="140" spans="2:7" ht="18">
      <c r="B140" s="9" t="s">
        <v>10</v>
      </c>
      <c r="C140" s="9" t="s">
        <v>107</v>
      </c>
      <c r="E140" s="9"/>
      <c r="G140" s="41"/>
    </row>
    <row r="141" spans="2:7" ht="15.75" customHeight="1">
      <c r="B141" s="9"/>
      <c r="D141" s="9"/>
      <c r="E141" s="3"/>
    </row>
    <row r="142" spans="2:7" ht="15.75" thickBot="1">
      <c r="B142" s="10" t="s">
        <v>9</v>
      </c>
      <c r="C142" s="10" t="s">
        <v>37</v>
      </c>
      <c r="D142" s="10" t="s">
        <v>6</v>
      </c>
      <c r="E142" s="10" t="s">
        <v>7</v>
      </c>
      <c r="F142" s="10" t="s">
        <v>28</v>
      </c>
      <c r="G142" s="43" t="s">
        <v>11</v>
      </c>
    </row>
    <row r="143" spans="2:7" ht="15">
      <c r="B143" s="6"/>
      <c r="C143" s="6"/>
      <c r="D143" s="6"/>
      <c r="E143" s="6"/>
      <c r="F143" s="6"/>
      <c r="G143" s="44"/>
    </row>
    <row r="144" spans="2:7">
      <c r="B144" s="7">
        <f>IF(B143="",1,B143+1)</f>
        <v>1</v>
      </c>
      <c r="C144" s="7">
        <v>18</v>
      </c>
      <c r="D144" s="5" t="str">
        <f>IF($C144="","",IF(ISERROR(VLOOKUP(C144,Athletes,2,FALSE)),"Unknown Athlete",PROPER(VLOOKUP(C144,Athletes,2,FALSE))))</f>
        <v>Amelia Ireland</v>
      </c>
      <c r="E144" s="5" t="str">
        <f>IF($C144="","",IF(VLOOKUP(C144,Athletes,3,FALSE)="","",VLOOKUP(C144,Athletes,3,FALSE)))</f>
        <v>cac</v>
      </c>
      <c r="F144" s="5" t="str">
        <f>IF($C144="","",IF(ISERROR(VLOOKUP(C144,Athletes,7,FALSE)),"",VLOOKUP(C144,Athletes,7,FALSE)))</f>
        <v/>
      </c>
      <c r="G144" s="45" t="s">
        <v>108</v>
      </c>
    </row>
    <row r="145" spans="2:7">
      <c r="G145"/>
    </row>
    <row r="146" spans="2:7">
      <c r="G146"/>
    </row>
    <row r="147" spans="2:7">
      <c r="G147"/>
    </row>
    <row r="148" spans="2:7" ht="18">
      <c r="B148" s="9" t="s">
        <v>10</v>
      </c>
      <c r="C148" s="9" t="s">
        <v>152</v>
      </c>
      <c r="E148" s="9"/>
      <c r="G148" s="41"/>
    </row>
    <row r="149" spans="2:7" ht="15.75" customHeight="1">
      <c r="B149" s="9"/>
      <c r="D149" s="9"/>
      <c r="E149" s="3"/>
    </row>
    <row r="150" spans="2:7" ht="15.75" thickBot="1">
      <c r="B150" s="10" t="s">
        <v>9</v>
      </c>
      <c r="C150" s="10" t="s">
        <v>37</v>
      </c>
      <c r="D150" s="10" t="s">
        <v>6</v>
      </c>
      <c r="E150" s="10" t="s">
        <v>7</v>
      </c>
      <c r="F150" s="10" t="s">
        <v>28</v>
      </c>
      <c r="G150" s="43" t="s">
        <v>11</v>
      </c>
    </row>
    <row r="151" spans="2:7" ht="15">
      <c r="B151" s="6"/>
      <c r="C151" s="6"/>
      <c r="D151" s="6"/>
      <c r="E151" s="6"/>
      <c r="F151" s="6"/>
      <c r="G151" s="44"/>
    </row>
    <row r="152" spans="2:7">
      <c r="B152" s="7">
        <f>IF(B151="",1,B151+1)</f>
        <v>1</v>
      </c>
      <c r="C152" s="7">
        <v>3</v>
      </c>
      <c r="D152" s="5" t="str">
        <f>IF($C152="","",IF(ISERROR(VLOOKUP(C152,Athletes,2,FALSE)),"Unknown Athlete",PROPER(VLOOKUP(C152,Athletes,2,FALSE))))</f>
        <v>Tom Kearney</v>
      </c>
      <c r="E152" s="5" t="str">
        <f>IF($C152="","",IF(VLOOKUP(C152,Athletes,3,FALSE)="","",VLOOKUP(C152,Athletes,3,FALSE)))</f>
        <v>cac</v>
      </c>
      <c r="F152" s="5" t="str">
        <f>IF($C152="","",IF(ISERROR(VLOOKUP(C152,Athletes,7,FALSE)),"",VLOOKUP(C152,Athletes,7,FALSE)))</f>
        <v/>
      </c>
      <c r="G152" s="45" t="s">
        <v>153</v>
      </c>
    </row>
    <row r="153" spans="2:7">
      <c r="B153" s="7">
        <f>IF(B152="",1,B152+1)</f>
        <v>2</v>
      </c>
      <c r="C153" s="7">
        <v>1</v>
      </c>
      <c r="D153" s="5" t="str">
        <f>IF($C153="","",IF(ISERROR(VLOOKUP(C153,Athletes,2,FALSE)),"Unknown Athlete",PROPER(VLOOKUP(C153,Athletes,2,FALSE))))</f>
        <v>Isaac Keterer</v>
      </c>
      <c r="E153" s="5" t="str">
        <f>IF($C153="","",IF(VLOOKUP(C153,Athletes,3,FALSE)="","",VLOOKUP(C153,Athletes,3,FALSE)))</f>
        <v>N&amp;P</v>
      </c>
      <c r="F153" s="5" t="str">
        <f>IF($C153="","",IF(ISERROR(VLOOKUP(C153,Athletes,7,FALSE)),"",VLOOKUP(C153,Athletes,7,FALSE)))</f>
        <v/>
      </c>
      <c r="G153" s="45" t="s">
        <v>154</v>
      </c>
    </row>
    <row r="154" spans="2:7">
      <c r="B154" s="7">
        <f>IF(B153="",1,B153+1)</f>
        <v>3</v>
      </c>
      <c r="C154" s="7">
        <v>2</v>
      </c>
      <c r="D154" s="5" t="str">
        <f>IF($C154="","",IF(ISERROR(VLOOKUP(C154,Athletes,2,FALSE)),"Unknown Athlete",PROPER(VLOOKUP(C154,Athletes,2,FALSE))))</f>
        <v>George Mitchell</v>
      </c>
      <c r="E154" s="5" t="str">
        <f>IF($C154="","",IF(VLOOKUP(C154,Athletes,3,FALSE)="","",VLOOKUP(C154,Athletes,3,FALSE)))</f>
        <v>Unatt</v>
      </c>
      <c r="F154" s="5" t="str">
        <f>IF($C154="","",IF(ISERROR(VLOOKUP(C154,Athletes,7,FALSE)),"",VLOOKUP(C154,Athletes,7,FALSE)))</f>
        <v/>
      </c>
      <c r="G154" s="45" t="s">
        <v>155</v>
      </c>
    </row>
    <row r="155" spans="2:7">
      <c r="B155" s="7">
        <f>IF(B154="",1,B154+1)</f>
        <v>4</v>
      </c>
      <c r="C155" s="7">
        <v>4</v>
      </c>
      <c r="D155" s="5" t="str">
        <f>IF($C155="","",IF(ISERROR(VLOOKUP(C155,Athletes,2,FALSE)),"Unknown Athlete",PROPER(VLOOKUP(C155,Athletes,2,FALSE))))</f>
        <v>Robol Kidane</v>
      </c>
      <c r="E155" s="5" t="str">
        <f>IF($C155="","",IF(VLOOKUP(C155,Athletes,3,FALSE)="","",VLOOKUP(C155,Athletes,3,FALSE)))</f>
        <v>N&amp;P</v>
      </c>
      <c r="F155" s="5" t="str">
        <f>IF($C155="","",IF(ISERROR(VLOOKUP(C155,Athletes,7,FALSE)),"",VLOOKUP(C155,Athletes,7,FALSE)))</f>
        <v/>
      </c>
      <c r="G155" s="45" t="s">
        <v>156</v>
      </c>
    </row>
    <row r="156" spans="2:7">
      <c r="G156"/>
    </row>
    <row r="157" spans="2:7">
      <c r="G157"/>
    </row>
    <row r="158" spans="2:7">
      <c r="G158"/>
    </row>
    <row r="159" spans="2:7" ht="18">
      <c r="B159" s="9" t="s">
        <v>10</v>
      </c>
      <c r="C159" s="9" t="s">
        <v>157</v>
      </c>
      <c r="E159" s="9"/>
      <c r="G159" s="41"/>
    </row>
    <row r="160" spans="2:7" ht="15.75" customHeight="1">
      <c r="B160" s="9"/>
      <c r="D160" s="9"/>
      <c r="E160" s="3"/>
    </row>
    <row r="161" spans="2:7" ht="15.75" thickBot="1">
      <c r="B161" s="10" t="s">
        <v>9</v>
      </c>
      <c r="C161" s="10" t="s">
        <v>37</v>
      </c>
      <c r="D161" s="10" t="s">
        <v>6</v>
      </c>
      <c r="E161" s="10" t="s">
        <v>7</v>
      </c>
      <c r="F161" s="10" t="s">
        <v>28</v>
      </c>
      <c r="G161" s="43" t="s">
        <v>11</v>
      </c>
    </row>
    <row r="162" spans="2:7" ht="15">
      <c r="B162" s="6"/>
      <c r="C162" s="6"/>
      <c r="D162" s="6"/>
      <c r="E162" s="6"/>
      <c r="F162" s="6"/>
      <c r="G162" s="44"/>
    </row>
    <row r="163" spans="2:7">
      <c r="B163" s="7">
        <f>IF(B162="",1,B162+1)</f>
        <v>1</v>
      </c>
      <c r="C163" s="7">
        <v>5</v>
      </c>
      <c r="D163" s="5" t="str">
        <f>IF($C163="","",IF(ISERROR(VLOOKUP(C163,Athletes,2,FALSE)),"Unknown Athlete",PROPER(VLOOKUP(C163,Athletes,2,FALSE))))</f>
        <v>Kaitlin Keaney</v>
      </c>
      <c r="E163" s="5" t="str">
        <f>IF($C163="","",IF(VLOOKUP(C163,Athletes,3,FALSE)="","",VLOOKUP(C163,Athletes,3,FALSE)))</f>
        <v>cac</v>
      </c>
      <c r="F163" s="5" t="str">
        <f>IF($C163="","",IF(ISERROR(VLOOKUP(C163,Athletes,7,FALSE)),"",VLOOKUP(C163,Athletes,7,FALSE)))</f>
        <v/>
      </c>
      <c r="G163" s="45" t="s">
        <v>158</v>
      </c>
    </row>
    <row r="164" spans="2:7">
      <c r="B164" s="7">
        <f>IF(B163="",1,B163+1)</f>
        <v>2</v>
      </c>
      <c r="C164" s="7">
        <v>6</v>
      </c>
      <c r="D164" s="5" t="str">
        <f>IF($C164="","",IF(ISERROR(VLOOKUP(C164,Athletes,2,FALSE)),"Unknown Athlete",PROPER(VLOOKUP(C164,Athletes,2,FALSE))))</f>
        <v>Fraya Miller</v>
      </c>
      <c r="E164" s="5" t="str">
        <f>IF($C164="","",IF(VLOOKUP(C164,Athletes,3,FALSE)="","",VLOOKUP(C164,Athletes,3,FALSE)))</f>
        <v>N&amp;P</v>
      </c>
      <c r="F164" s="5" t="str">
        <f>IF($C164="","",IF(ISERROR(VLOOKUP(C164,Athletes,7,FALSE)),"",VLOOKUP(C164,Athletes,7,FALSE)))</f>
        <v/>
      </c>
      <c r="G164" s="45" t="s">
        <v>159</v>
      </c>
    </row>
    <row r="165" spans="2:7">
      <c r="G165"/>
    </row>
    <row r="166" spans="2:7">
      <c r="G166"/>
    </row>
    <row r="167" spans="2:7">
      <c r="G167"/>
    </row>
    <row r="168" spans="2:7" ht="18">
      <c r="B168" s="9" t="s">
        <v>10</v>
      </c>
      <c r="C168" s="9" t="s">
        <v>160</v>
      </c>
      <c r="E168" s="9"/>
      <c r="G168" s="41"/>
    </row>
    <row r="169" spans="2:7" ht="15.75" customHeight="1">
      <c r="B169" s="9"/>
      <c r="D169" s="9"/>
      <c r="E169" s="3"/>
    </row>
    <row r="170" spans="2:7" ht="15.75" thickBot="1">
      <c r="B170" s="10" t="s">
        <v>9</v>
      </c>
      <c r="C170" s="10" t="s">
        <v>37</v>
      </c>
      <c r="D170" s="10" t="s">
        <v>6</v>
      </c>
      <c r="E170" s="10" t="s">
        <v>7</v>
      </c>
      <c r="F170" s="10" t="s">
        <v>28</v>
      </c>
      <c r="G170" s="43" t="s">
        <v>11</v>
      </c>
    </row>
    <row r="171" spans="2:7" ht="15">
      <c r="B171" s="6"/>
      <c r="C171" s="6"/>
      <c r="D171" s="6"/>
      <c r="E171" s="6"/>
      <c r="F171" s="6"/>
      <c r="G171" s="44"/>
    </row>
    <row r="172" spans="2:7">
      <c r="B172" s="7">
        <f>IF(B171="",1,B171+1)</f>
        <v>1</v>
      </c>
      <c r="C172" s="7">
        <v>8</v>
      </c>
      <c r="D172" s="5" t="str">
        <f>IF($C172="","",IF(ISERROR(VLOOKUP(C172,Athletes,2,FALSE)),"Unknown Athlete",PROPER(VLOOKUP(C172,Athletes,2,FALSE))))</f>
        <v>Matthew Williams</v>
      </c>
      <c r="E172" s="5" t="str">
        <f>IF($C172="","",IF(VLOOKUP(C172,Athletes,3,FALSE)="","",VLOOKUP(C172,Athletes,3,FALSE)))</f>
        <v>cac</v>
      </c>
      <c r="F172" s="5" t="str">
        <f>IF($C172="","",IF(ISERROR(VLOOKUP(C172,Athletes,7,FALSE)),"",VLOOKUP(C172,Athletes,7,FALSE)))</f>
        <v/>
      </c>
      <c r="G172" s="45" t="s">
        <v>161</v>
      </c>
    </row>
    <row r="173" spans="2:7">
      <c r="B173" s="7">
        <f>IF(B172="",1,B172+1)</f>
        <v>2</v>
      </c>
      <c r="C173" s="7">
        <v>9</v>
      </c>
      <c r="D173" s="5" t="str">
        <f>IF($C173="","",IF(ISERROR(VLOOKUP(C173,Athletes,2,FALSE)),"Unknown Athlete",PROPER(VLOOKUP(C173,Athletes,2,FALSE))))</f>
        <v>Rhys Johns</v>
      </c>
      <c r="E173" s="5" t="str">
        <f>IF($C173="","",IF(VLOOKUP(C173,Athletes,3,FALSE)="","",VLOOKUP(C173,Athletes,3,FALSE)))</f>
        <v>cac</v>
      </c>
      <c r="F173" s="5" t="str">
        <f>IF($C173="","",IF(ISERROR(VLOOKUP(C173,Athletes,7,FALSE)),"",VLOOKUP(C173,Athletes,7,FALSE)))</f>
        <v/>
      </c>
      <c r="G173" s="45" t="s">
        <v>155</v>
      </c>
    </row>
    <row r="174" spans="2:7">
      <c r="B174" s="7">
        <f>IF(B173="",1,B173+1)</f>
        <v>3</v>
      </c>
      <c r="C174" s="7">
        <v>7</v>
      </c>
      <c r="D174" s="5" t="str">
        <f>IF($C174="","",IF(ISERROR(VLOOKUP(C174,Athletes,2,FALSE)),"Unknown Athlete",PROPER(VLOOKUP(C174,Athletes,2,FALSE))))</f>
        <v>Isaac Murray</v>
      </c>
      <c r="E174" s="5" t="str">
        <f>IF($C174="","",IF(VLOOKUP(C174,Athletes,3,FALSE)="","",VLOOKUP(C174,Athletes,3,FALSE)))</f>
        <v>cac</v>
      </c>
      <c r="F174" s="5" t="str">
        <f>IF($C174="","",IF(ISERROR(VLOOKUP(C174,Athletes,7,FALSE)),"",VLOOKUP(C174,Athletes,7,FALSE)))</f>
        <v/>
      </c>
      <c r="G174" s="45" t="s">
        <v>162</v>
      </c>
    </row>
    <row r="175" spans="2:7">
      <c r="G175"/>
    </row>
    <row r="176" spans="2:7">
      <c r="G176"/>
    </row>
    <row r="177" spans="2:7">
      <c r="G177"/>
    </row>
    <row r="178" spans="2:7" ht="18">
      <c r="B178" s="9" t="s">
        <v>10</v>
      </c>
      <c r="C178" s="9" t="s">
        <v>163</v>
      </c>
      <c r="E178" s="9"/>
      <c r="G178" s="41"/>
    </row>
    <row r="179" spans="2:7" ht="15.75" customHeight="1">
      <c r="B179" s="9"/>
      <c r="D179" s="9"/>
      <c r="E179" s="3"/>
    </row>
    <row r="180" spans="2:7" ht="15.75" thickBot="1">
      <c r="B180" s="10" t="s">
        <v>9</v>
      </c>
      <c r="C180" s="10" t="s">
        <v>37</v>
      </c>
      <c r="D180" s="10" t="s">
        <v>6</v>
      </c>
      <c r="E180" s="10" t="s">
        <v>7</v>
      </c>
      <c r="F180" s="10" t="s">
        <v>28</v>
      </c>
      <c r="G180" s="43" t="s">
        <v>11</v>
      </c>
    </row>
    <row r="181" spans="2:7" ht="15">
      <c r="B181" s="6"/>
      <c r="C181" s="6"/>
      <c r="D181" s="6"/>
      <c r="E181" s="6"/>
      <c r="F181" s="6"/>
      <c r="G181" s="44"/>
    </row>
    <row r="182" spans="2:7">
      <c r="B182" s="7">
        <f>IF(B181="",1,B181+1)</f>
        <v>1</v>
      </c>
      <c r="C182" s="7">
        <v>10</v>
      </c>
      <c r="D182" s="5" t="str">
        <f>IF($C182="","",IF(ISERROR(VLOOKUP(C182,Athletes,2,FALSE)),"Unknown Athlete",PROPER(VLOOKUP(C182,Athletes,2,FALSE))))</f>
        <v>Catherine Groves</v>
      </c>
      <c r="E182" s="5" t="str">
        <f>IF($C182="","",IF(VLOOKUP(C182,Athletes,3,FALSE)="","",VLOOKUP(C182,Athletes,3,FALSE)))</f>
        <v>cac</v>
      </c>
      <c r="F182" s="5" t="str">
        <f>IF($C182="","",IF(ISERROR(VLOOKUP(C182,Athletes,7,FALSE)),"",VLOOKUP(C182,Athletes,7,FALSE)))</f>
        <v/>
      </c>
      <c r="G182" s="45" t="s">
        <v>164</v>
      </c>
    </row>
    <row r="183" spans="2:7">
      <c r="G183"/>
    </row>
    <row r="184" spans="2:7">
      <c r="G184"/>
    </row>
    <row r="185" spans="2:7">
      <c r="G185"/>
    </row>
    <row r="186" spans="2:7" ht="18">
      <c r="B186" s="9" t="s">
        <v>10</v>
      </c>
      <c r="C186" s="9" t="s">
        <v>165</v>
      </c>
      <c r="E186" s="9"/>
      <c r="G186" s="41"/>
    </row>
    <row r="187" spans="2:7" ht="15.75" customHeight="1">
      <c r="B187" s="9"/>
      <c r="D187" s="9"/>
      <c r="E187" s="3"/>
    </row>
    <row r="188" spans="2:7" ht="15.75" thickBot="1">
      <c r="B188" s="10" t="s">
        <v>9</v>
      </c>
      <c r="C188" s="10" t="s">
        <v>37</v>
      </c>
      <c r="D188" s="10" t="s">
        <v>6</v>
      </c>
      <c r="E188" s="10" t="s">
        <v>7</v>
      </c>
      <c r="F188" s="10" t="s">
        <v>28</v>
      </c>
      <c r="G188" s="43" t="s">
        <v>11</v>
      </c>
    </row>
    <row r="189" spans="2:7" ht="15">
      <c r="B189" s="6"/>
      <c r="C189" s="6"/>
      <c r="D189" s="6"/>
      <c r="E189" s="6"/>
      <c r="F189" s="6"/>
      <c r="G189" s="44"/>
    </row>
    <row r="190" spans="2:7">
      <c r="B190" s="7">
        <f>IF(B189="",1,B189+1)</f>
        <v>1</v>
      </c>
      <c r="C190" s="7">
        <v>11</v>
      </c>
      <c r="D190" s="5" t="str">
        <f>IF($C190="","",IF(ISERROR(VLOOKUP(C190,Athletes,2,FALSE)),"Unknown Athlete",PROPER(VLOOKUP(C190,Athletes,2,FALSE))))</f>
        <v>Leon Smith</v>
      </c>
      <c r="E190" s="5" t="str">
        <f>IF($C190="","",IF(VLOOKUP(C190,Athletes,3,FALSE)="","",VLOOKUP(C190,Athletes,3,FALSE)))</f>
        <v>cac</v>
      </c>
      <c r="F190" s="5" t="str">
        <f>IF($C190="","",IF(ISERROR(VLOOKUP(C190,Athletes,7,FALSE)),"",VLOOKUP(C190,Athletes,7,FALSE)))</f>
        <v/>
      </c>
      <c r="G190" s="45" t="s">
        <v>166</v>
      </c>
    </row>
    <row r="191" spans="2:7">
      <c r="G191"/>
    </row>
    <row r="192" spans="2:7">
      <c r="G192"/>
    </row>
    <row r="193" spans="2:7">
      <c r="G193"/>
    </row>
    <row r="194" spans="2:7" ht="18">
      <c r="B194" s="9" t="s">
        <v>10</v>
      </c>
      <c r="C194" s="9" t="s">
        <v>167</v>
      </c>
      <c r="E194" s="9"/>
      <c r="G194" s="41"/>
    </row>
    <row r="195" spans="2:7" ht="15.75" customHeight="1">
      <c r="B195" s="9"/>
      <c r="D195" s="9"/>
      <c r="E195" s="3"/>
    </row>
    <row r="196" spans="2:7" ht="15.75" thickBot="1">
      <c r="B196" s="10" t="s">
        <v>9</v>
      </c>
      <c r="C196" s="10" t="s">
        <v>37</v>
      </c>
      <c r="D196" s="10" t="s">
        <v>6</v>
      </c>
      <c r="E196" s="10" t="s">
        <v>7</v>
      </c>
      <c r="F196" s="10" t="s">
        <v>28</v>
      </c>
      <c r="G196" s="43" t="s">
        <v>11</v>
      </c>
    </row>
    <row r="197" spans="2:7" ht="15">
      <c r="B197" s="6"/>
      <c r="C197" s="6"/>
      <c r="D197" s="6"/>
      <c r="E197" s="6"/>
      <c r="F197" s="6"/>
      <c r="G197" s="44"/>
    </row>
    <row r="198" spans="2:7">
      <c r="B198" s="7">
        <f>IF(B197="",1,B197+1)</f>
        <v>1</v>
      </c>
      <c r="C198" s="7">
        <v>16</v>
      </c>
      <c r="D198" s="5" t="str">
        <f>IF($C198="","",IF(ISERROR(VLOOKUP(C198,Athletes,2,FALSE)),"Unknown Athlete",PROPER(VLOOKUP(C198,Athletes,2,FALSE))))</f>
        <v>Milly Hancock</v>
      </c>
      <c r="E198" s="5" t="str">
        <f>IF($C198="","",IF(VLOOKUP(C198,Athletes,3,FALSE)="","",VLOOKUP(C198,Athletes,3,FALSE)))</f>
        <v>cac</v>
      </c>
      <c r="F198" s="5" t="str">
        <f>IF($C198="","",IF(ISERROR(VLOOKUP(C198,Athletes,7,FALSE)),"",VLOOKUP(C198,Athletes,7,FALSE)))</f>
        <v/>
      </c>
      <c r="G198" s="45" t="s">
        <v>168</v>
      </c>
    </row>
    <row r="199" spans="2:7">
      <c r="B199" s="7">
        <f>IF(B198="",1,B198+1)</f>
        <v>2</v>
      </c>
      <c r="C199" s="7">
        <v>17</v>
      </c>
      <c r="D199" s="5" t="str">
        <f>IF($C199="","",IF(ISERROR(VLOOKUP(C199,Athletes,2,FALSE)),"Unknown Athlete",PROPER(VLOOKUP(C199,Athletes,2,FALSE))))</f>
        <v>Beth Ireland</v>
      </c>
      <c r="E199" s="5" t="str">
        <f>IF($C199="","",IF(VLOOKUP(C199,Athletes,3,FALSE)="","",VLOOKUP(C199,Athletes,3,FALSE)))</f>
        <v>cac</v>
      </c>
      <c r="F199" s="5" t="str">
        <f>IF($C199="","",IF(ISERROR(VLOOKUP(C199,Athletes,7,FALSE)),"",VLOOKUP(C199,Athletes,7,FALSE)))</f>
        <v/>
      </c>
      <c r="G199" s="45" t="s">
        <v>169</v>
      </c>
    </row>
    <row r="200" spans="2:7">
      <c r="B200" s="7">
        <f>IF(B199="",1,B199+1)</f>
        <v>3</v>
      </c>
      <c r="C200" s="7">
        <v>13</v>
      </c>
      <c r="D200" s="5" t="str">
        <f>IF($C200="","",IF(ISERROR(VLOOKUP(C200,Athletes,2,FALSE)),"Unknown Athlete",PROPER(VLOOKUP(C200,Athletes,2,FALSE))))</f>
        <v>Karenza Riley</v>
      </c>
      <c r="E200" s="5" t="str">
        <f>IF($C200="","",IF(VLOOKUP(C200,Athletes,3,FALSE)="","",VLOOKUP(C200,Athletes,3,FALSE)))</f>
        <v>cac</v>
      </c>
      <c r="F200" s="5" t="str">
        <f>IF($C200="","",IF(ISERROR(VLOOKUP(C200,Athletes,7,FALSE)),"",VLOOKUP(C200,Athletes,7,FALSE)))</f>
        <v/>
      </c>
      <c r="G200" s="45" t="s">
        <v>155</v>
      </c>
    </row>
    <row r="201" spans="2:7">
      <c r="B201" s="7">
        <f>IF(B200="",1,B200+1)</f>
        <v>4</v>
      </c>
      <c r="C201" s="7">
        <v>14</v>
      </c>
      <c r="D201" s="5" t="str">
        <f>IF($C201="","",IF(ISERROR(VLOOKUP(C201,Athletes,2,FALSE)),"Unknown Athlete",PROPER(VLOOKUP(C201,Athletes,2,FALSE))))</f>
        <v>Kizzy Dymond</v>
      </c>
      <c r="E201" s="5" t="str">
        <f>IF($C201="","",IF(VLOOKUP(C201,Athletes,3,FALSE)="","",VLOOKUP(C201,Athletes,3,FALSE)))</f>
        <v>cac</v>
      </c>
      <c r="F201" s="5" t="str">
        <f>IF($C201="","",IF(ISERROR(VLOOKUP(C201,Athletes,7,FALSE)),"",VLOOKUP(C201,Athletes,7,FALSE)))</f>
        <v/>
      </c>
      <c r="G201" s="45" t="s">
        <v>170</v>
      </c>
    </row>
    <row r="202" spans="2:7">
      <c r="B202" s="7">
        <f>IF(B201="",1,B201+1)</f>
        <v>5</v>
      </c>
      <c r="C202" s="7">
        <v>15</v>
      </c>
      <c r="D202" s="5" t="str">
        <f>IF($C202="","",IF(ISERROR(VLOOKUP(C202,Athletes,2,FALSE)),"Unknown Athlete",PROPER(VLOOKUP(C202,Athletes,2,FALSE))))</f>
        <v>Jenna Dymond</v>
      </c>
      <c r="E202" s="5" t="str">
        <f>IF($C202="","",IF(VLOOKUP(C202,Athletes,3,FALSE)="","",VLOOKUP(C202,Athletes,3,FALSE)))</f>
        <v>cac</v>
      </c>
      <c r="F202" s="5" t="str">
        <f>IF($C202="","",IF(ISERROR(VLOOKUP(C202,Athletes,7,FALSE)),"",VLOOKUP(C202,Athletes,7,FALSE)))</f>
        <v/>
      </c>
      <c r="G202" s="45" t="s">
        <v>170</v>
      </c>
    </row>
    <row r="203" spans="2:7">
      <c r="G203"/>
    </row>
    <row r="204" spans="2:7">
      <c r="G204"/>
    </row>
    <row r="205" spans="2:7">
      <c r="G205"/>
    </row>
    <row r="206" spans="2:7" ht="18">
      <c r="B206" s="9" t="s">
        <v>10</v>
      </c>
      <c r="C206" s="9" t="s">
        <v>171</v>
      </c>
      <c r="E206" s="9"/>
      <c r="G206" s="41"/>
    </row>
    <row r="207" spans="2:7" ht="15.75" customHeight="1">
      <c r="B207" s="9"/>
      <c r="D207" s="9"/>
      <c r="E207" s="3"/>
    </row>
    <row r="208" spans="2:7" ht="15.75" thickBot="1">
      <c r="B208" s="10" t="s">
        <v>9</v>
      </c>
      <c r="C208" s="10" t="s">
        <v>37</v>
      </c>
      <c r="D208" s="10" t="s">
        <v>6</v>
      </c>
      <c r="E208" s="10" t="s">
        <v>7</v>
      </c>
      <c r="F208" s="10" t="s">
        <v>28</v>
      </c>
      <c r="G208" s="43" t="s">
        <v>11</v>
      </c>
    </row>
    <row r="209" spans="2:7" ht="15">
      <c r="B209" s="6"/>
      <c r="C209" s="6"/>
      <c r="D209" s="6"/>
      <c r="E209" s="6"/>
      <c r="F209" s="6"/>
      <c r="G209" s="44"/>
    </row>
    <row r="210" spans="2:7">
      <c r="B210" s="7">
        <f>IF(B209="",1,B209+1)</f>
        <v>1</v>
      </c>
      <c r="C210" s="7">
        <v>18</v>
      </c>
      <c r="D210" s="5" t="str">
        <f t="shared" ref="D210:D241" si="0">IF($C210="","",IF(ISERROR(VLOOKUP(C210,Athletes,2,FALSE)),"Unknown Athlete",PROPER(VLOOKUP(C210,Athletes,2,FALSE))))</f>
        <v>Amelia Ireland</v>
      </c>
      <c r="E210" s="5" t="str">
        <f t="shared" ref="E210:E241" si="1">IF($C210="","",IF(VLOOKUP(C210,Athletes,3,FALSE)="","",VLOOKUP(C210,Athletes,3,FALSE)))</f>
        <v>cac</v>
      </c>
      <c r="F210" s="5" t="str">
        <f t="shared" ref="F210:F241" si="2">IF($C210="","",IF(ISERROR(VLOOKUP(C210,Athletes,7,FALSE)),"",VLOOKUP(C210,Athletes,7,FALSE)))</f>
        <v/>
      </c>
      <c r="G210" s="45" t="s">
        <v>172</v>
      </c>
    </row>
    <row r="211" spans="2:7">
      <c r="B211" s="7">
        <f t="shared" ref="B211:B259" si="3">IF(B210="",1,B210+1)</f>
        <v>2</v>
      </c>
      <c r="C211" s="7"/>
      <c r="D211" s="5" t="str">
        <f t="shared" si="0"/>
        <v/>
      </c>
      <c r="E211" s="5" t="str">
        <f t="shared" si="1"/>
        <v/>
      </c>
      <c r="F211" s="5" t="str">
        <f t="shared" si="2"/>
        <v/>
      </c>
      <c r="G211" s="45"/>
    </row>
    <row r="212" spans="2:7">
      <c r="B212" s="7">
        <f t="shared" si="3"/>
        <v>3</v>
      </c>
      <c r="C212" s="7"/>
      <c r="D212" s="5" t="str">
        <f t="shared" si="0"/>
        <v/>
      </c>
      <c r="E212" s="5" t="str">
        <f t="shared" si="1"/>
        <v/>
      </c>
      <c r="F212" s="5" t="str">
        <f t="shared" si="2"/>
        <v/>
      </c>
      <c r="G212" s="45"/>
    </row>
    <row r="213" spans="2:7">
      <c r="B213" s="7">
        <f t="shared" si="3"/>
        <v>4</v>
      </c>
      <c r="C213" s="7"/>
      <c r="D213" s="5" t="str">
        <f t="shared" si="0"/>
        <v/>
      </c>
      <c r="E213" s="5" t="str">
        <f t="shared" si="1"/>
        <v/>
      </c>
      <c r="F213" s="5" t="str">
        <f t="shared" si="2"/>
        <v/>
      </c>
      <c r="G213" s="45"/>
    </row>
    <row r="214" spans="2:7">
      <c r="B214" s="7">
        <f t="shared" si="3"/>
        <v>5</v>
      </c>
      <c r="C214" s="7"/>
      <c r="D214" s="5" t="str">
        <f t="shared" si="0"/>
        <v/>
      </c>
      <c r="E214" s="5" t="str">
        <f t="shared" si="1"/>
        <v/>
      </c>
      <c r="F214" s="5" t="str">
        <f t="shared" si="2"/>
        <v/>
      </c>
      <c r="G214" s="45"/>
    </row>
    <row r="215" spans="2:7">
      <c r="B215" s="7">
        <f t="shared" si="3"/>
        <v>6</v>
      </c>
      <c r="C215" s="7"/>
      <c r="D215" s="5" t="str">
        <f t="shared" si="0"/>
        <v/>
      </c>
      <c r="E215" s="5" t="str">
        <f t="shared" si="1"/>
        <v/>
      </c>
      <c r="F215" s="5" t="str">
        <f t="shared" si="2"/>
        <v/>
      </c>
      <c r="G215" s="45"/>
    </row>
    <row r="216" spans="2:7">
      <c r="B216" s="7">
        <f t="shared" si="3"/>
        <v>7</v>
      </c>
      <c r="C216" s="7"/>
      <c r="D216" s="5" t="str">
        <f t="shared" si="0"/>
        <v/>
      </c>
      <c r="E216" s="5" t="str">
        <f t="shared" si="1"/>
        <v/>
      </c>
      <c r="F216" s="5" t="str">
        <f t="shared" si="2"/>
        <v/>
      </c>
      <c r="G216" s="45"/>
    </row>
    <row r="217" spans="2:7">
      <c r="B217" s="7">
        <f t="shared" si="3"/>
        <v>8</v>
      </c>
      <c r="C217" s="7"/>
      <c r="D217" s="5" t="str">
        <f t="shared" si="0"/>
        <v/>
      </c>
      <c r="E217" s="5" t="str">
        <f t="shared" si="1"/>
        <v/>
      </c>
      <c r="F217" s="5" t="str">
        <f t="shared" si="2"/>
        <v/>
      </c>
      <c r="G217" s="45"/>
    </row>
    <row r="218" spans="2:7">
      <c r="B218" s="7">
        <f t="shared" si="3"/>
        <v>9</v>
      </c>
      <c r="C218" s="7"/>
      <c r="D218" s="5" t="str">
        <f t="shared" si="0"/>
        <v/>
      </c>
      <c r="E218" s="5" t="str">
        <f t="shared" si="1"/>
        <v/>
      </c>
      <c r="F218" s="5" t="str">
        <f t="shared" si="2"/>
        <v/>
      </c>
      <c r="G218" s="45"/>
    </row>
    <row r="219" spans="2:7">
      <c r="B219" s="7">
        <f t="shared" si="3"/>
        <v>10</v>
      </c>
      <c r="C219" s="7"/>
      <c r="D219" s="5" t="str">
        <f t="shared" si="0"/>
        <v/>
      </c>
      <c r="E219" s="5" t="str">
        <f t="shared" si="1"/>
        <v/>
      </c>
      <c r="F219" s="5" t="str">
        <f t="shared" si="2"/>
        <v/>
      </c>
      <c r="G219" s="45"/>
    </row>
    <row r="220" spans="2:7">
      <c r="B220" s="7">
        <f t="shared" si="3"/>
        <v>11</v>
      </c>
      <c r="C220" s="7"/>
      <c r="D220" s="5" t="str">
        <f t="shared" si="0"/>
        <v/>
      </c>
      <c r="E220" s="5" t="str">
        <f t="shared" si="1"/>
        <v/>
      </c>
      <c r="F220" s="5" t="str">
        <f t="shared" si="2"/>
        <v/>
      </c>
      <c r="G220" s="45"/>
    </row>
    <row r="221" spans="2:7">
      <c r="B221" s="7">
        <f t="shared" si="3"/>
        <v>12</v>
      </c>
      <c r="C221" s="7"/>
      <c r="D221" s="5" t="str">
        <f t="shared" si="0"/>
        <v/>
      </c>
      <c r="E221" s="5" t="str">
        <f t="shared" si="1"/>
        <v/>
      </c>
      <c r="F221" s="5" t="str">
        <f t="shared" si="2"/>
        <v/>
      </c>
      <c r="G221" s="45"/>
    </row>
    <row r="222" spans="2:7">
      <c r="B222" s="7">
        <f t="shared" si="3"/>
        <v>13</v>
      </c>
      <c r="C222" s="7"/>
      <c r="D222" s="5" t="str">
        <f t="shared" si="0"/>
        <v/>
      </c>
      <c r="E222" s="5" t="str">
        <f t="shared" si="1"/>
        <v/>
      </c>
      <c r="F222" s="5" t="str">
        <f t="shared" si="2"/>
        <v/>
      </c>
      <c r="G222" s="45"/>
    </row>
    <row r="223" spans="2:7">
      <c r="B223" s="7">
        <f t="shared" si="3"/>
        <v>14</v>
      </c>
      <c r="C223" s="7"/>
      <c r="D223" s="5" t="str">
        <f t="shared" si="0"/>
        <v/>
      </c>
      <c r="E223" s="5" t="str">
        <f t="shared" si="1"/>
        <v/>
      </c>
      <c r="F223" s="5" t="str">
        <f t="shared" si="2"/>
        <v/>
      </c>
      <c r="G223" s="45"/>
    </row>
    <row r="224" spans="2:7">
      <c r="B224" s="7">
        <f t="shared" si="3"/>
        <v>15</v>
      </c>
      <c r="C224" s="7"/>
      <c r="D224" s="5" t="str">
        <f t="shared" si="0"/>
        <v/>
      </c>
      <c r="E224" s="5" t="str">
        <f t="shared" si="1"/>
        <v/>
      </c>
      <c r="F224" s="5" t="str">
        <f t="shared" si="2"/>
        <v/>
      </c>
      <c r="G224" s="45"/>
    </row>
    <row r="225" spans="2:7">
      <c r="B225" s="7">
        <f t="shared" si="3"/>
        <v>16</v>
      </c>
      <c r="C225" s="7"/>
      <c r="D225" s="5" t="str">
        <f t="shared" si="0"/>
        <v/>
      </c>
      <c r="E225" s="5" t="str">
        <f t="shared" si="1"/>
        <v/>
      </c>
      <c r="F225" s="5" t="str">
        <f t="shared" si="2"/>
        <v/>
      </c>
      <c r="G225" s="45"/>
    </row>
    <row r="226" spans="2:7">
      <c r="B226" s="7">
        <f t="shared" si="3"/>
        <v>17</v>
      </c>
      <c r="C226" s="7"/>
      <c r="D226" s="5" t="str">
        <f t="shared" si="0"/>
        <v/>
      </c>
      <c r="E226" s="5" t="str">
        <f t="shared" si="1"/>
        <v/>
      </c>
      <c r="F226" s="5" t="str">
        <f t="shared" si="2"/>
        <v/>
      </c>
      <c r="G226" s="45"/>
    </row>
    <row r="227" spans="2:7">
      <c r="B227" s="7">
        <f t="shared" si="3"/>
        <v>18</v>
      </c>
      <c r="C227" s="7"/>
      <c r="D227" s="5" t="str">
        <f t="shared" si="0"/>
        <v/>
      </c>
      <c r="E227" s="5" t="str">
        <f t="shared" si="1"/>
        <v/>
      </c>
      <c r="F227" s="5" t="str">
        <f t="shared" si="2"/>
        <v/>
      </c>
      <c r="G227" s="45"/>
    </row>
    <row r="228" spans="2:7">
      <c r="B228" s="7">
        <f t="shared" si="3"/>
        <v>19</v>
      </c>
      <c r="C228" s="7"/>
      <c r="D228" s="5" t="str">
        <f t="shared" si="0"/>
        <v/>
      </c>
      <c r="E228" s="5" t="str">
        <f t="shared" si="1"/>
        <v/>
      </c>
      <c r="F228" s="5" t="str">
        <f t="shared" si="2"/>
        <v/>
      </c>
      <c r="G228" s="45"/>
    </row>
    <row r="229" spans="2:7">
      <c r="B229" s="7">
        <f t="shared" si="3"/>
        <v>20</v>
      </c>
      <c r="C229" s="7"/>
      <c r="D229" s="5" t="str">
        <f t="shared" si="0"/>
        <v/>
      </c>
      <c r="E229" s="5" t="str">
        <f t="shared" si="1"/>
        <v/>
      </c>
      <c r="F229" s="5" t="str">
        <f t="shared" si="2"/>
        <v/>
      </c>
      <c r="G229" s="45"/>
    </row>
    <row r="230" spans="2:7">
      <c r="B230" s="7">
        <f t="shared" si="3"/>
        <v>21</v>
      </c>
      <c r="C230" s="7"/>
      <c r="D230" s="5" t="str">
        <f t="shared" si="0"/>
        <v/>
      </c>
      <c r="E230" s="5" t="str">
        <f t="shared" si="1"/>
        <v/>
      </c>
      <c r="F230" s="5" t="str">
        <f t="shared" si="2"/>
        <v/>
      </c>
      <c r="G230" s="45"/>
    </row>
    <row r="231" spans="2:7">
      <c r="B231" s="7">
        <f t="shared" si="3"/>
        <v>22</v>
      </c>
      <c r="C231" s="7"/>
      <c r="D231" s="5" t="str">
        <f t="shared" si="0"/>
        <v/>
      </c>
      <c r="E231" s="5" t="str">
        <f t="shared" si="1"/>
        <v/>
      </c>
      <c r="F231" s="5" t="str">
        <f t="shared" si="2"/>
        <v/>
      </c>
      <c r="G231" s="45"/>
    </row>
    <row r="232" spans="2:7">
      <c r="B232" s="7">
        <f t="shared" si="3"/>
        <v>23</v>
      </c>
      <c r="C232" s="7"/>
      <c r="D232" s="5" t="str">
        <f t="shared" si="0"/>
        <v/>
      </c>
      <c r="E232" s="5" t="str">
        <f t="shared" si="1"/>
        <v/>
      </c>
      <c r="F232" s="5" t="str">
        <f t="shared" si="2"/>
        <v/>
      </c>
      <c r="G232" s="45"/>
    </row>
    <row r="233" spans="2:7">
      <c r="B233" s="7">
        <f t="shared" si="3"/>
        <v>24</v>
      </c>
      <c r="C233" s="7"/>
      <c r="D233" s="5" t="str">
        <f t="shared" si="0"/>
        <v/>
      </c>
      <c r="E233" s="5" t="str">
        <f t="shared" si="1"/>
        <v/>
      </c>
      <c r="F233" s="5" t="str">
        <f t="shared" si="2"/>
        <v/>
      </c>
      <c r="G233" s="45"/>
    </row>
    <row r="234" spans="2:7">
      <c r="B234" s="7">
        <f t="shared" si="3"/>
        <v>25</v>
      </c>
      <c r="C234" s="7"/>
      <c r="D234" s="5" t="str">
        <f t="shared" si="0"/>
        <v/>
      </c>
      <c r="E234" s="5" t="str">
        <f t="shared" si="1"/>
        <v/>
      </c>
      <c r="F234" s="5" t="str">
        <f t="shared" si="2"/>
        <v/>
      </c>
      <c r="G234" s="45"/>
    </row>
    <row r="235" spans="2:7">
      <c r="B235" s="7">
        <f t="shared" si="3"/>
        <v>26</v>
      </c>
      <c r="C235" s="7"/>
      <c r="D235" s="5" t="str">
        <f t="shared" si="0"/>
        <v/>
      </c>
      <c r="E235" s="5" t="str">
        <f t="shared" si="1"/>
        <v/>
      </c>
      <c r="F235" s="5" t="str">
        <f t="shared" si="2"/>
        <v/>
      </c>
      <c r="G235" s="45"/>
    </row>
    <row r="236" spans="2:7">
      <c r="B236" s="7">
        <f t="shared" si="3"/>
        <v>27</v>
      </c>
      <c r="C236" s="7"/>
      <c r="D236" s="5" t="str">
        <f t="shared" si="0"/>
        <v/>
      </c>
      <c r="E236" s="5" t="str">
        <f t="shared" si="1"/>
        <v/>
      </c>
      <c r="F236" s="5" t="str">
        <f t="shared" si="2"/>
        <v/>
      </c>
      <c r="G236" s="45"/>
    </row>
    <row r="237" spans="2:7">
      <c r="B237" s="7">
        <f t="shared" si="3"/>
        <v>28</v>
      </c>
      <c r="C237" s="7"/>
      <c r="D237" s="5" t="str">
        <f t="shared" si="0"/>
        <v/>
      </c>
      <c r="E237" s="5" t="str">
        <f t="shared" si="1"/>
        <v/>
      </c>
      <c r="F237" s="5" t="str">
        <f t="shared" si="2"/>
        <v/>
      </c>
      <c r="G237" s="45"/>
    </row>
    <row r="238" spans="2:7">
      <c r="B238" s="7">
        <f t="shared" si="3"/>
        <v>29</v>
      </c>
      <c r="C238" s="7"/>
      <c r="D238" s="5" t="str">
        <f t="shared" si="0"/>
        <v/>
      </c>
      <c r="E238" s="5" t="str">
        <f t="shared" si="1"/>
        <v/>
      </c>
      <c r="F238" s="5" t="str">
        <f t="shared" si="2"/>
        <v/>
      </c>
      <c r="G238" s="45"/>
    </row>
    <row r="239" spans="2:7">
      <c r="B239" s="7">
        <f t="shared" si="3"/>
        <v>30</v>
      </c>
      <c r="C239" s="7"/>
      <c r="D239" s="5" t="str">
        <f t="shared" si="0"/>
        <v/>
      </c>
      <c r="E239" s="5" t="str">
        <f t="shared" si="1"/>
        <v/>
      </c>
      <c r="F239" s="5" t="str">
        <f t="shared" si="2"/>
        <v/>
      </c>
      <c r="G239" s="45"/>
    </row>
    <row r="240" spans="2:7">
      <c r="B240" s="7">
        <f t="shared" si="3"/>
        <v>31</v>
      </c>
      <c r="C240" s="7"/>
      <c r="D240" s="5" t="str">
        <f t="shared" si="0"/>
        <v/>
      </c>
      <c r="E240" s="5" t="str">
        <f t="shared" si="1"/>
        <v/>
      </c>
      <c r="F240" s="5" t="str">
        <f t="shared" si="2"/>
        <v/>
      </c>
      <c r="G240" s="45"/>
    </row>
    <row r="241" spans="2:7">
      <c r="B241" s="7">
        <f t="shared" si="3"/>
        <v>32</v>
      </c>
      <c r="C241" s="7"/>
      <c r="D241" s="5" t="str">
        <f t="shared" si="0"/>
        <v/>
      </c>
      <c r="E241" s="5" t="str">
        <f t="shared" si="1"/>
        <v/>
      </c>
      <c r="F241" s="5" t="str">
        <f t="shared" si="2"/>
        <v/>
      </c>
      <c r="G241" s="45"/>
    </row>
    <row r="242" spans="2:7">
      <c r="B242" s="7">
        <f t="shared" si="3"/>
        <v>33</v>
      </c>
      <c r="C242" s="7"/>
      <c r="D242" s="5" t="str">
        <f t="shared" ref="D242:D259" si="4">IF($C242="","",IF(ISERROR(VLOOKUP(C242,Athletes,2,FALSE)),"Unknown Athlete",PROPER(VLOOKUP(C242,Athletes,2,FALSE))))</f>
        <v/>
      </c>
      <c r="E242" s="5" t="str">
        <f t="shared" ref="E242:E259" si="5">IF($C242="","",IF(VLOOKUP(C242,Athletes,3,FALSE)="","",VLOOKUP(C242,Athletes,3,FALSE)))</f>
        <v/>
      </c>
      <c r="F242" s="5" t="str">
        <f t="shared" ref="F242:F259" si="6">IF($C242="","",IF(ISERROR(VLOOKUP(C242,Athletes,7,FALSE)),"",VLOOKUP(C242,Athletes,7,FALSE)))</f>
        <v/>
      </c>
      <c r="G242" s="45"/>
    </row>
    <row r="243" spans="2:7">
      <c r="B243" s="7">
        <f t="shared" si="3"/>
        <v>34</v>
      </c>
      <c r="C243" s="7"/>
      <c r="D243" s="5" t="str">
        <f t="shared" si="4"/>
        <v/>
      </c>
      <c r="E243" s="5" t="str">
        <f t="shared" si="5"/>
        <v/>
      </c>
      <c r="F243" s="5" t="str">
        <f t="shared" si="6"/>
        <v/>
      </c>
      <c r="G243" s="45"/>
    </row>
    <row r="244" spans="2:7">
      <c r="B244" s="7">
        <f t="shared" si="3"/>
        <v>35</v>
      </c>
      <c r="C244" s="7"/>
      <c r="D244" s="5" t="str">
        <f t="shared" si="4"/>
        <v/>
      </c>
      <c r="E244" s="5" t="str">
        <f t="shared" si="5"/>
        <v/>
      </c>
      <c r="F244" s="5" t="str">
        <f t="shared" si="6"/>
        <v/>
      </c>
      <c r="G244" s="45"/>
    </row>
    <row r="245" spans="2:7">
      <c r="B245" s="7">
        <f t="shared" si="3"/>
        <v>36</v>
      </c>
      <c r="C245" s="7"/>
      <c r="D245" s="5" t="str">
        <f t="shared" si="4"/>
        <v/>
      </c>
      <c r="E245" s="5" t="str">
        <f t="shared" si="5"/>
        <v/>
      </c>
      <c r="F245" s="5" t="str">
        <f t="shared" si="6"/>
        <v/>
      </c>
      <c r="G245" s="45"/>
    </row>
    <row r="246" spans="2:7">
      <c r="B246" s="7">
        <f t="shared" si="3"/>
        <v>37</v>
      </c>
      <c r="C246" s="7"/>
      <c r="D246" s="5" t="str">
        <f t="shared" si="4"/>
        <v/>
      </c>
      <c r="E246" s="5" t="str">
        <f t="shared" si="5"/>
        <v/>
      </c>
      <c r="F246" s="5" t="str">
        <f t="shared" si="6"/>
        <v/>
      </c>
      <c r="G246" s="45"/>
    </row>
    <row r="247" spans="2:7">
      <c r="B247" s="7">
        <f t="shared" si="3"/>
        <v>38</v>
      </c>
      <c r="C247" s="7"/>
      <c r="D247" s="5" t="str">
        <f t="shared" si="4"/>
        <v/>
      </c>
      <c r="E247" s="5" t="str">
        <f t="shared" si="5"/>
        <v/>
      </c>
      <c r="F247" s="5" t="str">
        <f t="shared" si="6"/>
        <v/>
      </c>
      <c r="G247" s="45"/>
    </row>
    <row r="248" spans="2:7">
      <c r="B248" s="7">
        <f t="shared" si="3"/>
        <v>39</v>
      </c>
      <c r="C248" s="7"/>
      <c r="D248" s="5" t="str">
        <f t="shared" si="4"/>
        <v/>
      </c>
      <c r="E248" s="5" t="str">
        <f t="shared" si="5"/>
        <v/>
      </c>
      <c r="F248" s="5" t="str">
        <f t="shared" si="6"/>
        <v/>
      </c>
      <c r="G248" s="45"/>
    </row>
    <row r="249" spans="2:7">
      <c r="B249" s="7">
        <f t="shared" si="3"/>
        <v>40</v>
      </c>
      <c r="C249" s="7"/>
      <c r="D249" s="5" t="str">
        <f t="shared" si="4"/>
        <v/>
      </c>
      <c r="E249" s="5" t="str">
        <f t="shared" si="5"/>
        <v/>
      </c>
      <c r="F249" s="5" t="str">
        <f t="shared" si="6"/>
        <v/>
      </c>
      <c r="G249" s="45"/>
    </row>
    <row r="250" spans="2:7">
      <c r="B250" s="7">
        <f t="shared" si="3"/>
        <v>41</v>
      </c>
      <c r="C250" s="7"/>
      <c r="D250" s="5" t="str">
        <f t="shared" si="4"/>
        <v/>
      </c>
      <c r="E250" s="5" t="str">
        <f t="shared" si="5"/>
        <v/>
      </c>
      <c r="F250" s="5" t="str">
        <f t="shared" si="6"/>
        <v/>
      </c>
      <c r="G250" s="45"/>
    </row>
    <row r="251" spans="2:7">
      <c r="B251" s="7">
        <f t="shared" si="3"/>
        <v>42</v>
      </c>
      <c r="C251" s="7"/>
      <c r="D251" s="5" t="str">
        <f t="shared" si="4"/>
        <v/>
      </c>
      <c r="E251" s="5" t="str">
        <f t="shared" si="5"/>
        <v/>
      </c>
      <c r="F251" s="5" t="str">
        <f t="shared" si="6"/>
        <v/>
      </c>
      <c r="G251" s="45"/>
    </row>
    <row r="252" spans="2:7">
      <c r="B252" s="7">
        <f t="shared" si="3"/>
        <v>43</v>
      </c>
      <c r="C252" s="7"/>
      <c r="D252" s="5" t="str">
        <f t="shared" si="4"/>
        <v/>
      </c>
      <c r="E252" s="5" t="str">
        <f t="shared" si="5"/>
        <v/>
      </c>
      <c r="F252" s="5" t="str">
        <f t="shared" si="6"/>
        <v/>
      </c>
      <c r="G252" s="45"/>
    </row>
    <row r="253" spans="2:7">
      <c r="B253" s="7">
        <f t="shared" si="3"/>
        <v>44</v>
      </c>
      <c r="C253" s="7"/>
      <c r="D253" s="5" t="str">
        <f t="shared" si="4"/>
        <v/>
      </c>
      <c r="E253" s="5" t="str">
        <f t="shared" si="5"/>
        <v/>
      </c>
      <c r="F253" s="5" t="str">
        <f t="shared" si="6"/>
        <v/>
      </c>
      <c r="G253" s="45"/>
    </row>
    <row r="254" spans="2:7">
      <c r="B254" s="7">
        <f t="shared" si="3"/>
        <v>45</v>
      </c>
      <c r="C254" s="7"/>
      <c r="D254" s="5" t="str">
        <f t="shared" si="4"/>
        <v/>
      </c>
      <c r="E254" s="5" t="str">
        <f t="shared" si="5"/>
        <v/>
      </c>
      <c r="F254" s="5" t="str">
        <f t="shared" si="6"/>
        <v/>
      </c>
      <c r="G254" s="45"/>
    </row>
    <row r="255" spans="2:7">
      <c r="B255" s="7">
        <f t="shared" si="3"/>
        <v>46</v>
      </c>
      <c r="C255" s="7"/>
      <c r="D255" s="5" t="str">
        <f t="shared" si="4"/>
        <v/>
      </c>
      <c r="E255" s="5" t="str">
        <f t="shared" si="5"/>
        <v/>
      </c>
      <c r="F255" s="5" t="str">
        <f t="shared" si="6"/>
        <v/>
      </c>
      <c r="G255" s="45"/>
    </row>
    <row r="256" spans="2:7">
      <c r="B256" s="7">
        <f t="shared" si="3"/>
        <v>47</v>
      </c>
      <c r="C256" s="7"/>
      <c r="D256" s="5" t="str">
        <f t="shared" si="4"/>
        <v/>
      </c>
      <c r="E256" s="5" t="str">
        <f t="shared" si="5"/>
        <v/>
      </c>
      <c r="F256" s="5" t="str">
        <f t="shared" si="6"/>
        <v/>
      </c>
      <c r="G256" s="45"/>
    </row>
    <row r="257" spans="2:7">
      <c r="B257" s="7">
        <f t="shared" si="3"/>
        <v>48</v>
      </c>
      <c r="C257" s="7"/>
      <c r="D257" s="5" t="str">
        <f t="shared" si="4"/>
        <v/>
      </c>
      <c r="E257" s="5" t="str">
        <f t="shared" si="5"/>
        <v/>
      </c>
      <c r="F257" s="5" t="str">
        <f t="shared" si="6"/>
        <v/>
      </c>
      <c r="G257" s="45"/>
    </row>
    <row r="258" spans="2:7">
      <c r="B258" s="7">
        <f t="shared" si="3"/>
        <v>49</v>
      </c>
      <c r="C258" s="7"/>
      <c r="D258" s="5" t="str">
        <f t="shared" si="4"/>
        <v/>
      </c>
      <c r="E258" s="5" t="str">
        <f t="shared" si="5"/>
        <v/>
      </c>
      <c r="F258" s="5" t="str">
        <f t="shared" si="6"/>
        <v/>
      </c>
      <c r="G258" s="45"/>
    </row>
    <row r="259" spans="2:7">
      <c r="B259" s="7">
        <f t="shared" si="3"/>
        <v>50</v>
      </c>
      <c r="C259" s="7"/>
      <c r="D259" s="5" t="str">
        <f t="shared" si="4"/>
        <v/>
      </c>
      <c r="E259" s="5" t="str">
        <f t="shared" si="5"/>
        <v/>
      </c>
      <c r="F259" s="5" t="str">
        <f t="shared" si="6"/>
        <v/>
      </c>
      <c r="G259" s="45"/>
    </row>
  </sheetData>
  <mergeCells count="3">
    <mergeCell ref="D8:G8"/>
    <mergeCell ref="D9:G9"/>
    <mergeCell ref="D10:G10"/>
  </mergeCells>
  <phoneticPr fontId="0" type="noConversion"/>
  <pageMargins left="0.78740157480314965" right="0" top="1.1811023622047245" bottom="0.98425196850393704" header="0.51181102362204722" footer="0.51181102362204722"/>
  <pageSetup paperSize="9" orientation="portrait" horizontalDpi="300" verticalDpi="300" r:id="rId1"/>
  <headerFooter alignWithMargins="0">
    <oddHeader>&amp;L&amp;"Copperplate Gothic Bold,Regular"&amp;24Meeting Name&amp;R&amp;20 Date of Meeting</oddHeader>
    <oddFooter>&amp;L&amp;"Arial,Italic"&amp;8For a FREE copy of this Software contact 01749 675100&amp;R&amp;"Arial,Italic"&amp;8TrackExpress v1.0 by Ian Humphreys (Mendip AC)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3"/>
  <dimension ref="A1:W326"/>
  <sheetViews>
    <sheetView topLeftCell="B252" workbookViewId="0">
      <selection activeCell="O278" sqref="O278"/>
    </sheetView>
  </sheetViews>
  <sheetFormatPr defaultRowHeight="12.75"/>
  <cols>
    <col min="1" max="1" width="6.7109375" style="38" hidden="1" customWidth="1"/>
    <col min="2" max="3" width="12.7109375" style="67" customWidth="1"/>
    <col min="4" max="4" width="24.7109375" style="67" customWidth="1"/>
    <col min="5" max="5" width="16.5703125" style="67" bestFit="1" customWidth="1"/>
    <col min="6" max="6" width="12.7109375" style="67" customWidth="1"/>
    <col min="7" max="7" width="12.7109375" style="75" customWidth="1"/>
    <col min="8" max="9" width="7.7109375" style="5" hidden="1" customWidth="1"/>
    <col min="10" max="12" width="6.7109375" style="69" hidden="1" customWidth="1"/>
    <col min="13" max="13" width="6.7109375" style="5" hidden="1" customWidth="1"/>
    <col min="14" max="17" width="6.7109375" style="76" customWidth="1"/>
    <col min="18" max="20" width="6.7109375" style="5" hidden="1" customWidth="1"/>
    <col min="21" max="21" width="15.7109375" style="5" hidden="1" customWidth="1"/>
    <col min="22" max="23" width="9.140625" style="5"/>
  </cols>
  <sheetData>
    <row r="1" spans="1:23" ht="18">
      <c r="B1" s="66" t="s">
        <v>10</v>
      </c>
      <c r="C1" s="66" t="s">
        <v>5</v>
      </c>
      <c r="E1" s="66"/>
      <c r="G1" s="68"/>
      <c r="N1" s="70" t="s">
        <v>15</v>
      </c>
      <c r="O1" s="71"/>
      <c r="P1" s="71"/>
      <c r="Q1" s="72"/>
      <c r="R1" s="72"/>
      <c r="S1" s="72"/>
      <c r="T1" s="72"/>
      <c r="U1" s="73"/>
      <c r="V1" s="73"/>
      <c r="W1" s="73"/>
    </row>
    <row r="2" spans="1:23" ht="15.75" customHeight="1">
      <c r="B2" s="66"/>
      <c r="D2" s="66"/>
      <c r="E2" s="74"/>
      <c r="N2" s="5"/>
      <c r="R2" s="76"/>
      <c r="S2" s="76"/>
      <c r="T2" s="76"/>
    </row>
    <row r="3" spans="1:23" ht="15.75" thickBot="1">
      <c r="A3" s="40" t="s">
        <v>29</v>
      </c>
      <c r="B3" s="10" t="s">
        <v>9</v>
      </c>
      <c r="C3" s="10" t="s">
        <v>37</v>
      </c>
      <c r="D3" s="10" t="s">
        <v>6</v>
      </c>
      <c r="E3" s="10" t="s">
        <v>7</v>
      </c>
      <c r="F3" s="10" t="s">
        <v>28</v>
      </c>
      <c r="G3" s="43" t="s">
        <v>12</v>
      </c>
      <c r="H3" s="79" t="s">
        <v>33</v>
      </c>
      <c r="I3" s="79" t="s">
        <v>30</v>
      </c>
      <c r="J3" s="79" t="s">
        <v>31</v>
      </c>
      <c r="K3" s="79" t="s">
        <v>32</v>
      </c>
      <c r="L3" s="79" t="s">
        <v>24</v>
      </c>
      <c r="M3" s="80" t="s">
        <v>23</v>
      </c>
      <c r="N3" s="81" t="s">
        <v>37</v>
      </c>
      <c r="O3" s="82" t="s">
        <v>16</v>
      </c>
      <c r="P3" s="82" t="s">
        <v>17</v>
      </c>
      <c r="Q3" s="82" t="s">
        <v>18</v>
      </c>
      <c r="R3" s="83" t="s">
        <v>19</v>
      </c>
      <c r="S3" s="83" t="s">
        <v>20</v>
      </c>
      <c r="T3" s="83" t="s">
        <v>21</v>
      </c>
      <c r="U3" s="80" t="s">
        <v>22</v>
      </c>
    </row>
    <row r="4" spans="1:23" ht="15">
      <c r="B4" s="77"/>
      <c r="C4" s="77"/>
      <c r="D4" s="77"/>
      <c r="E4" s="77"/>
      <c r="F4" s="77"/>
      <c r="G4" s="78"/>
      <c r="H4" s="69"/>
      <c r="I4" s="69"/>
      <c r="N4" s="5"/>
      <c r="R4" s="76"/>
      <c r="S4" s="76"/>
      <c r="T4" s="76"/>
      <c r="U4" s="76"/>
    </row>
    <row r="5" spans="1:23">
      <c r="A5" s="38">
        <f t="shared" ref="A5:A12" si="0">IF(AND(N6=""),1,"")</f>
        <v>1</v>
      </c>
      <c r="B5" s="84">
        <f t="shared" ref="B5:B12" si="1">IF(B4="",1,B4+1)</f>
        <v>1</v>
      </c>
      <c r="C5" s="84" t="str">
        <f ca="1">IF(M5="","",VLOOKUP($B5,INDIRECT(L5),2,FALSE))</f>
        <v/>
      </c>
      <c r="D5" s="67" t="str">
        <f ca="1">IF($C5="","",IF(ISERROR(VLOOKUP(C5,Athletes,2,FALSE)),"Unknown Athlete",PROPER(VLOOKUP(C5,Athletes,2,FALSE))))</f>
        <v/>
      </c>
      <c r="E5" s="67" t="str">
        <f ca="1">IF($C5="","",IF(VLOOKUP(C5,Athletes,3,FALSE)="","",VLOOKUP(C5,Athletes,3,FALSE)))</f>
        <v/>
      </c>
      <c r="F5" s="67" t="str">
        <f t="shared" ref="F5:F12" ca="1" si="2">IF($C5="","",IF(ISERROR(VLOOKUP(C5,Athletes,7,FALSE)),"",VLOOKUP(C5,Athletes,7,FALSE)))</f>
        <v/>
      </c>
      <c r="G5" s="85" t="str">
        <f t="shared" ref="G5:G12" ca="1" si="3">IF(M5="","",VLOOKUP($B5,INDIRECT(L5),6,FALSE))</f>
        <v/>
      </c>
      <c r="H5" s="69" t="str">
        <f t="shared" ref="H5:H12" ca="1" si="4">"U" &amp; ROW(H5)+1-$B5 &amp; ":U" &amp; ROW(H5)-$B5+VLOOKUP(1,INDIRECT("A" &amp; ROW(H5)+1-$B5 &amp; ":B999"),2,0)</f>
        <v>U5:U5</v>
      </c>
      <c r="I5" s="69" t="str">
        <f t="shared" ref="I5:I12" ca="1" si="5">"R" &amp; ROW(I5)+1-$B5 &amp; ":R" &amp; ROW(I5)-$B5+VLOOKUP(1,INDIRECT("A" &amp; ROW(I5)+1-$B5 &amp; ":B999"),2,0)</f>
        <v>R5:R5</v>
      </c>
      <c r="J5" s="69" t="str">
        <f t="shared" ref="J5:J12" ca="1" si="6">"S" &amp; ROW(J5)+1-$B5 &amp; ":S" &amp; ROW(J5)-$B5+VLOOKUP(1,INDIRECT("A" &amp; ROW(J5)+1-$B5 &amp; ":B999"),2,0)</f>
        <v>S5:S5</v>
      </c>
      <c r="K5" s="69" t="str">
        <f t="shared" ref="K5:K12" ca="1" si="7">"T" &amp; ROW(K5)+1-$B5 &amp; ":T" &amp; ROW(K5)-$B5+VLOOKUP(1,INDIRECT("A" &amp; ROW(K5)+1-$B5 &amp; ":B999"),2,0)</f>
        <v>T5:T5</v>
      </c>
      <c r="L5" s="69" t="str">
        <f t="shared" ref="L5:L12" ca="1" si="8">"M" &amp; ROW(I5)+1-$B5 &amp; ":U" &amp; ROW(I5)-$B5+VLOOKUP(1,INDIRECT("A" &amp; ROW(I5)+1-$B5 &amp; ":B999"),2,0)</f>
        <v>M5:U5</v>
      </c>
      <c r="M5" s="5" t="str">
        <f t="shared" ref="M5:M12" ca="1" si="9">IF(N5="","",RANK($U5,INDIRECT(H5),0))</f>
        <v/>
      </c>
      <c r="N5" s="7"/>
      <c r="R5" s="76" t="e">
        <f t="shared" ref="R5:R12" si="10">IF(RANK($O5,$O5:$Q5,0)=1,$O5,IF(RANK($P5,$O5:$Q5,0)=1,$P5,$Q5))</f>
        <v>#N/A</v>
      </c>
      <c r="S5" s="76" t="e">
        <f t="shared" ref="S5:S12" si="11">IF(RANK($O5,$O5:$Q5,0)=2,$O5,IF(RANK($P5,$O5:$Q5,0)=2,$P5,$Q5))</f>
        <v>#N/A</v>
      </c>
      <c r="T5" s="76" t="e">
        <f t="shared" ref="T5:T12" si="12">IF(RANK($O5,$O5:$Q5,0)=3,$O5,IF(RANK($P5,$O5:$Q5,0)=3,$P5,$Q5))</f>
        <v>#N/A</v>
      </c>
      <c r="U5" s="76" t="e">
        <f t="shared" ref="U5:U12" si="13">((($R5)*10000)+$S5)*10000+$T5+$N5/1000</f>
        <v>#N/A</v>
      </c>
    </row>
    <row r="6" spans="1:23">
      <c r="A6" s="38">
        <f t="shared" si="0"/>
        <v>1</v>
      </c>
      <c r="B6" s="84">
        <f t="shared" si="1"/>
        <v>2</v>
      </c>
      <c r="C6" s="84" t="str">
        <f ca="1">IF(M6="","",VLOOKUP($B6,INDIRECT(L6),2,FALSE))</f>
        <v/>
      </c>
      <c r="D6" s="67" t="str">
        <f ca="1">IF($C6="","",IF(ISERROR(VLOOKUP(C6,Athletes,2,FALSE)),"Unknown Athlete",PROPER(VLOOKUP(C6,Athletes,2,FALSE))))</f>
        <v/>
      </c>
      <c r="E6" s="67" t="str">
        <f ca="1">IF($C6="","",IF(VLOOKUP(C6,Athletes,3,FALSE)="","",VLOOKUP(C6,Athletes,3,FALSE)))</f>
        <v/>
      </c>
      <c r="F6" s="67" t="str">
        <f t="shared" ca="1" si="2"/>
        <v/>
      </c>
      <c r="G6" s="85" t="str">
        <f t="shared" ca="1" si="3"/>
        <v/>
      </c>
      <c r="H6" s="69" t="str">
        <f t="shared" ca="1" si="4"/>
        <v>U5:U5</v>
      </c>
      <c r="I6" s="69" t="str">
        <f t="shared" ca="1" si="5"/>
        <v>R5:R5</v>
      </c>
      <c r="J6" s="69" t="str">
        <f t="shared" ca="1" si="6"/>
        <v>S5:S5</v>
      </c>
      <c r="K6" s="69" t="str">
        <f t="shared" ca="1" si="7"/>
        <v>T5:T5</v>
      </c>
      <c r="L6" s="69" t="str">
        <f t="shared" ca="1" si="8"/>
        <v>M5:U5</v>
      </c>
      <c r="M6" s="5" t="str">
        <f t="shared" ca="1" si="9"/>
        <v/>
      </c>
      <c r="N6" s="7"/>
      <c r="R6" s="76" t="e">
        <f t="shared" si="10"/>
        <v>#N/A</v>
      </c>
      <c r="S6" s="76" t="e">
        <f t="shared" si="11"/>
        <v>#N/A</v>
      </c>
      <c r="T6" s="76" t="e">
        <f t="shared" si="12"/>
        <v>#N/A</v>
      </c>
      <c r="U6" s="76" t="e">
        <f t="shared" si="13"/>
        <v>#N/A</v>
      </c>
    </row>
    <row r="7" spans="1:23">
      <c r="A7" s="38">
        <f t="shared" si="0"/>
        <v>1</v>
      </c>
      <c r="B7" s="84">
        <f t="shared" si="1"/>
        <v>3</v>
      </c>
      <c r="C7" s="84" t="str">
        <f ca="1">IF(M7="","",VLOOKUP($B7,INDIRECT(L7),2,FALSE))</f>
        <v/>
      </c>
      <c r="D7" s="67" t="str">
        <f ca="1">IF($C7="","",IF(ISERROR(VLOOKUP(C7,Athletes,2,FALSE)),"Unknown Athlete",PROPER(VLOOKUP(C7,Athletes,2,FALSE))))</f>
        <v/>
      </c>
      <c r="E7" s="67" t="str">
        <f ca="1">IF($C7="","",IF(VLOOKUP(C7,Athletes,3,FALSE)="","",VLOOKUP(C7,Athletes,3,FALSE)))</f>
        <v/>
      </c>
      <c r="F7" s="67" t="str">
        <f t="shared" ca="1" si="2"/>
        <v/>
      </c>
      <c r="G7" s="85" t="str">
        <f t="shared" ca="1" si="3"/>
        <v/>
      </c>
      <c r="H7" s="69" t="str">
        <f t="shared" ca="1" si="4"/>
        <v>U5:U5</v>
      </c>
      <c r="I7" s="69" t="str">
        <f t="shared" ca="1" si="5"/>
        <v>R5:R5</v>
      </c>
      <c r="J7" s="69" t="str">
        <f t="shared" ca="1" si="6"/>
        <v>S5:S5</v>
      </c>
      <c r="K7" s="69" t="str">
        <f t="shared" ca="1" si="7"/>
        <v>T5:T5</v>
      </c>
      <c r="L7" s="69" t="str">
        <f t="shared" ca="1" si="8"/>
        <v>M5:U5</v>
      </c>
      <c r="M7" s="5" t="str">
        <f t="shared" ca="1" si="9"/>
        <v/>
      </c>
      <c r="N7" s="7"/>
      <c r="R7" s="76" t="e">
        <f t="shared" si="10"/>
        <v>#N/A</v>
      </c>
      <c r="S7" s="76" t="e">
        <f t="shared" si="11"/>
        <v>#N/A</v>
      </c>
      <c r="T7" s="76" t="e">
        <f t="shared" si="12"/>
        <v>#N/A</v>
      </c>
      <c r="U7" s="76" t="e">
        <f t="shared" si="13"/>
        <v>#N/A</v>
      </c>
    </row>
    <row r="8" spans="1:23">
      <c r="A8" s="38">
        <f t="shared" si="0"/>
        <v>1</v>
      </c>
      <c r="B8" s="84">
        <f t="shared" si="1"/>
        <v>4</v>
      </c>
      <c r="C8" s="84"/>
      <c r="D8" s="101" t="s">
        <v>3</v>
      </c>
      <c r="E8" s="101"/>
      <c r="F8" s="101"/>
      <c r="G8" s="101"/>
      <c r="H8" s="69" t="str">
        <f t="shared" ca="1" si="4"/>
        <v>U5:U5</v>
      </c>
      <c r="I8" s="69" t="str">
        <f t="shared" ca="1" si="5"/>
        <v>R5:R5</v>
      </c>
      <c r="J8" s="69" t="str">
        <f t="shared" ca="1" si="6"/>
        <v>S5:S5</v>
      </c>
      <c r="K8" s="69" t="str">
        <f t="shared" ca="1" si="7"/>
        <v>T5:T5</v>
      </c>
      <c r="L8" s="69" t="str">
        <f t="shared" ca="1" si="8"/>
        <v>M5:U5</v>
      </c>
      <c r="M8" s="5" t="str">
        <f t="shared" ca="1" si="9"/>
        <v/>
      </c>
      <c r="N8" s="7"/>
      <c r="R8" s="76" t="e">
        <f t="shared" si="10"/>
        <v>#N/A</v>
      </c>
      <c r="S8" s="76" t="e">
        <f t="shared" si="11"/>
        <v>#N/A</v>
      </c>
      <c r="T8" s="76" t="e">
        <f t="shared" si="12"/>
        <v>#N/A</v>
      </c>
      <c r="U8" s="76" t="e">
        <f t="shared" si="13"/>
        <v>#N/A</v>
      </c>
    </row>
    <row r="9" spans="1:23">
      <c r="A9" s="38">
        <f t="shared" si="0"/>
        <v>1</v>
      </c>
      <c r="B9" s="84">
        <f t="shared" si="1"/>
        <v>5</v>
      </c>
      <c r="C9" s="84"/>
      <c r="D9" s="101" t="s">
        <v>1</v>
      </c>
      <c r="E9" s="101"/>
      <c r="F9" s="101"/>
      <c r="G9" s="101"/>
      <c r="H9" s="69" t="str">
        <f t="shared" ca="1" si="4"/>
        <v>U5:U5</v>
      </c>
      <c r="I9" s="69" t="str">
        <f t="shared" ca="1" si="5"/>
        <v>R5:R5</v>
      </c>
      <c r="J9" s="69" t="str">
        <f t="shared" ca="1" si="6"/>
        <v>S5:S5</v>
      </c>
      <c r="K9" s="69" t="str">
        <f t="shared" ca="1" si="7"/>
        <v>T5:T5</v>
      </c>
      <c r="L9" s="69" t="str">
        <f t="shared" ca="1" si="8"/>
        <v>M5:U5</v>
      </c>
      <c r="M9" s="5" t="str">
        <f t="shared" ca="1" si="9"/>
        <v/>
      </c>
      <c r="N9" s="7"/>
      <c r="R9" s="76" t="e">
        <f t="shared" si="10"/>
        <v>#N/A</v>
      </c>
      <c r="S9" s="76" t="e">
        <f t="shared" si="11"/>
        <v>#N/A</v>
      </c>
      <c r="T9" s="76" t="e">
        <f t="shared" si="12"/>
        <v>#N/A</v>
      </c>
      <c r="U9" s="76" t="e">
        <f t="shared" si="13"/>
        <v>#N/A</v>
      </c>
    </row>
    <row r="10" spans="1:23">
      <c r="A10" s="38">
        <f t="shared" si="0"/>
        <v>1</v>
      </c>
      <c r="B10" s="84">
        <f t="shared" si="1"/>
        <v>6</v>
      </c>
      <c r="C10" s="84"/>
      <c r="D10" s="101" t="s">
        <v>2</v>
      </c>
      <c r="E10" s="101"/>
      <c r="F10" s="101"/>
      <c r="G10" s="101"/>
      <c r="H10" s="69" t="str">
        <f t="shared" ca="1" si="4"/>
        <v>U5:U5</v>
      </c>
      <c r="I10" s="69" t="str">
        <f t="shared" ca="1" si="5"/>
        <v>R5:R5</v>
      </c>
      <c r="J10" s="69" t="str">
        <f t="shared" ca="1" si="6"/>
        <v>S5:S5</v>
      </c>
      <c r="K10" s="69" t="str">
        <f t="shared" ca="1" si="7"/>
        <v>T5:T5</v>
      </c>
      <c r="L10" s="69" t="str">
        <f t="shared" ca="1" si="8"/>
        <v>M5:U5</v>
      </c>
      <c r="M10" s="5" t="str">
        <f t="shared" ca="1" si="9"/>
        <v/>
      </c>
      <c r="N10" s="7"/>
      <c r="R10" s="76" t="e">
        <f t="shared" si="10"/>
        <v>#N/A</v>
      </c>
      <c r="S10" s="76" t="e">
        <f t="shared" si="11"/>
        <v>#N/A</v>
      </c>
      <c r="T10" s="76" t="e">
        <f t="shared" si="12"/>
        <v>#N/A</v>
      </c>
      <c r="U10" s="76" t="e">
        <f t="shared" si="13"/>
        <v>#N/A</v>
      </c>
    </row>
    <row r="11" spans="1:23">
      <c r="A11" s="38">
        <f t="shared" si="0"/>
        <v>1</v>
      </c>
      <c r="B11" s="84">
        <f t="shared" si="1"/>
        <v>7</v>
      </c>
      <c r="C11" s="84"/>
      <c r="G11" s="85"/>
      <c r="H11" s="69" t="str">
        <f t="shared" ca="1" si="4"/>
        <v>U5:U5</v>
      </c>
      <c r="I11" s="69" t="str">
        <f t="shared" ca="1" si="5"/>
        <v>R5:R5</v>
      </c>
      <c r="J11" s="69" t="str">
        <f t="shared" ca="1" si="6"/>
        <v>S5:S5</v>
      </c>
      <c r="K11" s="69" t="str">
        <f t="shared" ca="1" si="7"/>
        <v>T5:T5</v>
      </c>
      <c r="L11" s="69" t="str">
        <f t="shared" ca="1" si="8"/>
        <v>M5:U5</v>
      </c>
      <c r="M11" s="5" t="str">
        <f t="shared" ca="1" si="9"/>
        <v/>
      </c>
      <c r="N11" s="7"/>
      <c r="R11" s="76" t="e">
        <f t="shared" si="10"/>
        <v>#N/A</v>
      </c>
      <c r="S11" s="76" t="e">
        <f t="shared" si="11"/>
        <v>#N/A</v>
      </c>
      <c r="T11" s="76" t="e">
        <f t="shared" si="12"/>
        <v>#N/A</v>
      </c>
      <c r="U11" s="76" t="e">
        <f t="shared" si="13"/>
        <v>#N/A</v>
      </c>
    </row>
    <row r="12" spans="1:23">
      <c r="A12" s="38">
        <f t="shared" si="0"/>
        <v>1</v>
      </c>
      <c r="B12" s="84">
        <f t="shared" si="1"/>
        <v>8</v>
      </c>
      <c r="C12" s="84" t="s">
        <v>36</v>
      </c>
      <c r="F12" s="67" t="str">
        <f t="shared" si="2"/>
        <v/>
      </c>
      <c r="G12" s="85" t="str">
        <f t="shared" ca="1" si="3"/>
        <v/>
      </c>
      <c r="H12" s="69" t="str">
        <f t="shared" ca="1" si="4"/>
        <v>U5:U5</v>
      </c>
      <c r="I12" s="69" t="str">
        <f t="shared" ca="1" si="5"/>
        <v>R5:R5</v>
      </c>
      <c r="J12" s="69" t="str">
        <f t="shared" ca="1" si="6"/>
        <v>S5:S5</v>
      </c>
      <c r="K12" s="69" t="str">
        <f t="shared" ca="1" si="7"/>
        <v>T5:T5</v>
      </c>
      <c r="L12" s="69" t="str">
        <f t="shared" ca="1" si="8"/>
        <v>M5:U5</v>
      </c>
      <c r="M12" s="5" t="str">
        <f t="shared" ca="1" si="9"/>
        <v/>
      </c>
      <c r="N12" s="7"/>
      <c r="R12" s="76" t="e">
        <f t="shared" si="10"/>
        <v>#N/A</v>
      </c>
      <c r="S12" s="76" t="e">
        <f t="shared" si="11"/>
        <v>#N/A</v>
      </c>
      <c r="T12" s="76" t="e">
        <f t="shared" si="12"/>
        <v>#N/A</v>
      </c>
      <c r="U12" s="76" t="e">
        <f t="shared" si="13"/>
        <v>#N/A</v>
      </c>
    </row>
    <row r="13" spans="1:23">
      <c r="A13"/>
      <c r="J13" s="5"/>
      <c r="K13" s="5"/>
      <c r="L13" s="5"/>
      <c r="N13" s="5"/>
      <c r="O13" s="5"/>
      <c r="P13" s="5"/>
      <c r="Q13" s="5"/>
    </row>
    <row r="16" spans="1:23" ht="18">
      <c r="B16" s="66" t="s">
        <v>10</v>
      </c>
      <c r="C16" s="66" t="s">
        <v>109</v>
      </c>
      <c r="E16" s="66"/>
      <c r="G16" s="68"/>
      <c r="N16" s="70" t="s">
        <v>15</v>
      </c>
      <c r="O16" s="71"/>
      <c r="P16" s="71"/>
      <c r="Q16" s="72"/>
      <c r="R16" s="72"/>
      <c r="S16" s="72"/>
      <c r="T16" s="72"/>
      <c r="U16" s="73"/>
      <c r="V16" s="73"/>
      <c r="W16" s="73"/>
    </row>
    <row r="17" spans="1:23" ht="15.75" customHeight="1">
      <c r="B17" s="66"/>
      <c r="D17" s="66"/>
      <c r="E17" s="74"/>
      <c r="N17" s="5"/>
      <c r="R17" s="76"/>
      <c r="S17" s="76"/>
      <c r="T17" s="76"/>
    </row>
    <row r="18" spans="1:23" ht="15.75" thickBot="1">
      <c r="A18" s="40" t="s">
        <v>29</v>
      </c>
      <c r="B18" s="10" t="s">
        <v>9</v>
      </c>
      <c r="C18" s="10" t="s">
        <v>37</v>
      </c>
      <c r="D18" s="10" t="s">
        <v>6</v>
      </c>
      <c r="E18" s="10" t="s">
        <v>7</v>
      </c>
      <c r="F18" s="10" t="s">
        <v>28</v>
      </c>
      <c r="G18" s="43" t="s">
        <v>12</v>
      </c>
      <c r="H18" s="79" t="s">
        <v>33</v>
      </c>
      <c r="I18" s="79" t="s">
        <v>30</v>
      </c>
      <c r="J18" s="79" t="s">
        <v>31</v>
      </c>
      <c r="K18" s="79" t="s">
        <v>32</v>
      </c>
      <c r="L18" s="79" t="s">
        <v>24</v>
      </c>
      <c r="M18" s="80" t="s">
        <v>23</v>
      </c>
      <c r="N18" s="81" t="s">
        <v>37</v>
      </c>
      <c r="O18" s="82" t="s">
        <v>16</v>
      </c>
      <c r="P18" s="82" t="s">
        <v>17</v>
      </c>
      <c r="Q18" s="82" t="s">
        <v>18</v>
      </c>
      <c r="R18" s="83" t="s">
        <v>19</v>
      </c>
      <c r="S18" s="83" t="s">
        <v>20</v>
      </c>
      <c r="T18" s="83" t="s">
        <v>21</v>
      </c>
      <c r="U18" s="80" t="s">
        <v>22</v>
      </c>
    </row>
    <row r="19" spans="1:23" ht="15">
      <c r="B19" s="77"/>
      <c r="C19" s="77"/>
      <c r="D19" s="77"/>
      <c r="E19" s="77"/>
      <c r="F19" s="77"/>
      <c r="G19" s="78"/>
      <c r="H19" s="69"/>
      <c r="I19" s="69"/>
      <c r="N19" s="5"/>
      <c r="R19" s="76"/>
      <c r="S19" s="76"/>
      <c r="T19" s="76"/>
      <c r="U19" s="76"/>
    </row>
    <row r="20" spans="1:23">
      <c r="A20" s="38" t="str">
        <f>IF(AND(N21=""),1,"")</f>
        <v/>
      </c>
      <c r="B20" s="84">
        <f>IF(B19="",1,B19+1)</f>
        <v>1</v>
      </c>
      <c r="C20" s="84">
        <f ca="1">IF(M20="","",VLOOKUP($B20,INDIRECT(L20),2,FALSE))</f>
        <v>1</v>
      </c>
      <c r="D20" s="67" t="str">
        <f ca="1">IF($C20="","",IF(ISERROR(VLOOKUP(C20,Athletes,2,FALSE)),"Unknown Athlete",PROPER(VLOOKUP(C20,Athletes,2,FALSE))))</f>
        <v>Isaac Keterer</v>
      </c>
      <c r="E20" s="67" t="str">
        <f ca="1">IF($C20="","",IF(VLOOKUP(C20,Athletes,3,FALSE)="","",VLOOKUP(C20,Athletes,3,FALSE)))</f>
        <v>N&amp;P</v>
      </c>
      <c r="F20" s="67" t="str">
        <f ca="1">IF($C20="","",IF(ISERROR(VLOOKUP(C20,Athletes,7,FALSE)),"",VLOOKUP(C20,Athletes,7,FALSE)))</f>
        <v/>
      </c>
      <c r="G20" s="85">
        <f ca="1">IF(M20="","",VLOOKUP($B20,INDIRECT(L20),6,FALSE))</f>
        <v>17</v>
      </c>
      <c r="H20" s="69" t="str">
        <f ca="1">"U" &amp; ROW(H20)+1-$B20 &amp; ":U" &amp; ROW(H20)-$B20+VLOOKUP(1,INDIRECT("A" &amp; ROW(H20)+1-$B20 &amp; ":B999"),2,0)</f>
        <v>U20:U23</v>
      </c>
      <c r="I20" s="69" t="str">
        <f ca="1">"R" &amp; ROW(I20)+1-$B20 &amp; ":R" &amp; ROW(I20)-$B20+VLOOKUP(1,INDIRECT("A" &amp; ROW(I20)+1-$B20 &amp; ":B999"),2,0)</f>
        <v>R20:R23</v>
      </c>
      <c r="J20" s="69" t="str">
        <f ca="1">"S" &amp; ROW(J20)+1-$B20 &amp; ":S" &amp; ROW(J20)-$B20+VLOOKUP(1,INDIRECT("A" &amp; ROW(J20)+1-$B20 &amp; ":B999"),2,0)</f>
        <v>S20:S23</v>
      </c>
      <c r="K20" s="69" t="str">
        <f ca="1">"T" &amp; ROW(K20)+1-$B20 &amp; ":T" &amp; ROW(K20)-$B20+VLOOKUP(1,INDIRECT("A" &amp; ROW(K20)+1-$B20 &amp; ":B999"),2,0)</f>
        <v>T20:T23</v>
      </c>
      <c r="L20" s="69" t="str">
        <f ca="1">"M" &amp; ROW(I20)+1-$B20 &amp; ":U" &amp; ROW(I20)-$B20+VLOOKUP(1,INDIRECT("A" &amp; ROW(I20)+1-$B20 &amp; ":B999"),2,0)</f>
        <v>M20:U23</v>
      </c>
      <c r="M20" s="5">
        <f ca="1">IF(N20="","",RANK($U20,INDIRECT(H20),0))</f>
        <v>1</v>
      </c>
      <c r="N20" s="7">
        <v>1</v>
      </c>
      <c r="O20" s="76">
        <v>17</v>
      </c>
      <c r="P20" s="76">
        <v>0</v>
      </c>
      <c r="Q20" s="76">
        <v>0</v>
      </c>
      <c r="R20" s="76">
        <f>IF(RANK($O20,$O20:$Q20,0)=1,$O20,IF(RANK($P20,$O20:$Q20,0)=1,$P20,$Q20))</f>
        <v>17</v>
      </c>
      <c r="S20" s="76">
        <f>IF(RANK($O20,$O20:$Q20,0)=2,$O20,IF(RANK($P20,$O20:$Q20,0)=2,$P20,$Q20))</f>
        <v>0</v>
      </c>
      <c r="T20" s="76">
        <f>IF(RANK($O20,$O20:$Q20,0)=3,$O20,IF(RANK($P20,$O20:$Q20,0)=3,$P20,$Q20))</f>
        <v>0</v>
      </c>
      <c r="U20" s="76">
        <f>((($R20)*10000)+$S20)*10000+$T20+$N20/1000</f>
        <v>1700000000.0009999</v>
      </c>
    </row>
    <row r="21" spans="1:23">
      <c r="A21" s="38" t="str">
        <f>IF(AND(N22=""),1,"")</f>
        <v/>
      </c>
      <c r="B21" s="84">
        <f>IF(B20="",1,B20+1)</f>
        <v>2</v>
      </c>
      <c r="C21" s="84">
        <f ca="1">IF(M21="","",VLOOKUP($B21,INDIRECT(L21),2,FALSE))</f>
        <v>4</v>
      </c>
      <c r="D21" s="67" t="str">
        <f ca="1">IF($C21="","",IF(ISERROR(VLOOKUP(C21,Athletes,2,FALSE)),"Unknown Athlete",PROPER(VLOOKUP(C21,Athletes,2,FALSE))))</f>
        <v>Robol Kidane</v>
      </c>
      <c r="E21" s="67" t="str">
        <f ca="1">IF($C21="","",IF(VLOOKUP(C21,Athletes,3,FALSE)="","",VLOOKUP(C21,Athletes,3,FALSE)))</f>
        <v>N&amp;P</v>
      </c>
      <c r="F21" s="67" t="str">
        <f ca="1">IF($C21="","",IF(ISERROR(VLOOKUP(C21,Athletes,7,FALSE)),"",VLOOKUP(C21,Athletes,7,FALSE)))</f>
        <v/>
      </c>
      <c r="G21" s="85">
        <f ca="1">IF(M21="","",VLOOKUP($B21,INDIRECT(L21),6,FALSE))</f>
        <v>14</v>
      </c>
      <c r="H21" s="69" t="str">
        <f ca="1">"U" &amp; ROW(H21)+1-$B21 &amp; ":U" &amp; ROW(H21)-$B21+VLOOKUP(1,INDIRECT("A" &amp; ROW(H21)+1-$B21 &amp; ":B999"),2,0)</f>
        <v>U20:U23</v>
      </c>
      <c r="I21" s="69" t="str">
        <f ca="1">"R" &amp; ROW(I21)+1-$B21 &amp; ":R" &amp; ROW(I21)-$B21+VLOOKUP(1,INDIRECT("A" &amp; ROW(I21)+1-$B21 &amp; ":B999"),2,0)</f>
        <v>R20:R23</v>
      </c>
      <c r="J21" s="69" t="str">
        <f ca="1">"S" &amp; ROW(J21)+1-$B21 &amp; ":S" &amp; ROW(J21)-$B21+VLOOKUP(1,INDIRECT("A" &amp; ROW(J21)+1-$B21 &amp; ":B999"),2,0)</f>
        <v>S20:S23</v>
      </c>
      <c r="K21" s="69" t="str">
        <f ca="1">"T" &amp; ROW(K21)+1-$B21 &amp; ":T" &amp; ROW(K21)-$B21+VLOOKUP(1,INDIRECT("A" &amp; ROW(K21)+1-$B21 &amp; ":B999"),2,0)</f>
        <v>T20:T23</v>
      </c>
      <c r="L21" s="69" t="str">
        <f ca="1">"M" &amp; ROW(I21)+1-$B21 &amp; ":U" &amp; ROW(I21)-$B21+VLOOKUP(1,INDIRECT("A" &amp; ROW(I21)+1-$B21 &amp; ":B999"),2,0)</f>
        <v>M20:U23</v>
      </c>
      <c r="M21" s="5">
        <f ca="1">IF(N21="","",RANK($U21,INDIRECT(H21),0))</f>
        <v>4</v>
      </c>
      <c r="N21" s="7">
        <v>2</v>
      </c>
      <c r="O21" s="76">
        <v>12</v>
      </c>
      <c r="P21" s="76">
        <v>0</v>
      </c>
      <c r="Q21" s="76">
        <v>0</v>
      </c>
      <c r="R21" s="76">
        <f>IF(RANK($O21,$O21:$Q21,0)=1,$O21,IF(RANK($P21,$O21:$Q21,0)=1,$P21,$Q21))</f>
        <v>12</v>
      </c>
      <c r="S21" s="76">
        <f>IF(RANK($O21,$O21:$Q21,0)=2,$O21,IF(RANK($P21,$O21:$Q21,0)=2,$P21,$Q21))</f>
        <v>0</v>
      </c>
      <c r="T21" s="76">
        <f>IF(RANK($O21,$O21:$Q21,0)=3,$O21,IF(RANK($P21,$O21:$Q21,0)=3,$P21,$Q21))</f>
        <v>0</v>
      </c>
      <c r="U21" s="76">
        <f>((($R21)*10000)+$S21)*10000+$T21+$N21/1000</f>
        <v>1200000000.0020001</v>
      </c>
    </row>
    <row r="22" spans="1:23">
      <c r="A22" s="38" t="str">
        <f>IF(AND(N23=""),1,"")</f>
        <v/>
      </c>
      <c r="B22" s="84">
        <f>IF(B21="",1,B21+1)</f>
        <v>3</v>
      </c>
      <c r="C22" s="84">
        <f ca="1">IF(M22="","",VLOOKUP($B22,INDIRECT(L22),2,FALSE))</f>
        <v>3</v>
      </c>
      <c r="D22" s="67" t="str">
        <f ca="1">IF($C22="","",IF(ISERROR(VLOOKUP(C22,Athletes,2,FALSE)),"Unknown Athlete",PROPER(VLOOKUP(C22,Athletes,2,FALSE))))</f>
        <v>Tom Kearney</v>
      </c>
      <c r="E22" s="67" t="str">
        <f ca="1">IF($C22="","",IF(VLOOKUP(C22,Athletes,3,FALSE)="","",VLOOKUP(C22,Athletes,3,FALSE)))</f>
        <v>cac</v>
      </c>
      <c r="F22" s="67" t="str">
        <f ca="1">IF($C22="","",IF(ISERROR(VLOOKUP(C22,Athletes,7,FALSE)),"",VLOOKUP(C22,Athletes,7,FALSE)))</f>
        <v/>
      </c>
      <c r="G22" s="85">
        <f ca="1">IF(M22="","",VLOOKUP($B22,INDIRECT(L22),6,FALSE))</f>
        <v>13</v>
      </c>
      <c r="H22" s="69" t="str">
        <f ca="1">"U" &amp; ROW(H22)+1-$B22 &amp; ":U" &amp; ROW(H22)-$B22+VLOOKUP(1,INDIRECT("A" &amp; ROW(H22)+1-$B22 &amp; ":B999"),2,0)</f>
        <v>U20:U23</v>
      </c>
      <c r="I22" s="69" t="str">
        <f ca="1">"R" &amp; ROW(I22)+1-$B22 &amp; ":R" &amp; ROW(I22)-$B22+VLOOKUP(1,INDIRECT("A" &amp; ROW(I22)+1-$B22 &amp; ":B999"),2,0)</f>
        <v>R20:R23</v>
      </c>
      <c r="J22" s="69" t="str">
        <f ca="1">"S" &amp; ROW(J22)+1-$B22 &amp; ":S" &amp; ROW(J22)-$B22+VLOOKUP(1,INDIRECT("A" &amp; ROW(J22)+1-$B22 &amp; ":B999"),2,0)</f>
        <v>S20:S23</v>
      </c>
      <c r="K22" s="69" t="str">
        <f ca="1">"T" &amp; ROW(K22)+1-$B22 &amp; ":T" &amp; ROW(K22)-$B22+VLOOKUP(1,INDIRECT("A" &amp; ROW(K22)+1-$B22 &amp; ":B999"),2,0)</f>
        <v>T20:T23</v>
      </c>
      <c r="L22" s="69" t="str">
        <f ca="1">"M" &amp; ROW(I22)+1-$B22 &amp; ":U" &amp; ROW(I22)-$B22+VLOOKUP(1,INDIRECT("A" &amp; ROW(I22)+1-$B22 &amp; ":B999"),2,0)</f>
        <v>M20:U23</v>
      </c>
      <c r="M22" s="5">
        <f ca="1">IF(N22="","",RANK($U22,INDIRECT(H22),0))</f>
        <v>3</v>
      </c>
      <c r="N22" s="7">
        <v>3</v>
      </c>
      <c r="O22" s="76">
        <v>13</v>
      </c>
      <c r="P22" s="76">
        <v>0</v>
      </c>
      <c r="Q22" s="76">
        <v>0</v>
      </c>
      <c r="R22" s="76">
        <f>IF(RANK($O22,$O22:$Q22,0)=1,$O22,IF(RANK($P22,$O22:$Q22,0)=1,$P22,$Q22))</f>
        <v>13</v>
      </c>
      <c r="S22" s="76">
        <f>IF(RANK($O22,$O22:$Q22,0)=2,$O22,IF(RANK($P22,$O22:$Q22,0)=2,$P22,$Q22))</f>
        <v>0</v>
      </c>
      <c r="T22" s="76">
        <f>IF(RANK($O22,$O22:$Q22,0)=3,$O22,IF(RANK($P22,$O22:$Q22,0)=3,$P22,$Q22))</f>
        <v>0</v>
      </c>
      <c r="U22" s="76">
        <f>((($R22)*10000)+$S22)*10000+$T22+$N22/1000</f>
        <v>1300000000.003</v>
      </c>
    </row>
    <row r="23" spans="1:23">
      <c r="A23" s="38">
        <f>IF(AND(N24=""),1,"")</f>
        <v>1</v>
      </c>
      <c r="B23" s="84">
        <f>IF(B22="",1,B22+1)</f>
        <v>4</v>
      </c>
      <c r="C23" s="84">
        <f ca="1">IF(M23="","",VLOOKUP($B23,INDIRECT(L23),2,FALSE))</f>
        <v>2</v>
      </c>
      <c r="D23" s="67" t="str">
        <f ca="1">IF($C23="","",IF(ISERROR(VLOOKUP(C23,Athletes,2,FALSE)),"Unknown Athlete",PROPER(VLOOKUP(C23,Athletes,2,FALSE))))</f>
        <v>George Mitchell</v>
      </c>
      <c r="E23" s="67" t="str">
        <f ca="1">IF($C23="","",IF(VLOOKUP(C23,Athletes,3,FALSE)="","",VLOOKUP(C23,Athletes,3,FALSE)))</f>
        <v>Unatt</v>
      </c>
      <c r="F23" s="67" t="str">
        <f ca="1">IF($C23="","",IF(ISERROR(VLOOKUP(C23,Athletes,7,FALSE)),"",VLOOKUP(C23,Athletes,7,FALSE)))</f>
        <v/>
      </c>
      <c r="G23" s="85">
        <f ca="1">IF(M23="","",VLOOKUP($B23,INDIRECT(L23),6,FALSE))</f>
        <v>12</v>
      </c>
      <c r="H23" s="69" t="str">
        <f ca="1">"U" &amp; ROW(H23)+1-$B23 &amp; ":U" &amp; ROW(H23)-$B23+VLOOKUP(1,INDIRECT("A" &amp; ROW(H23)+1-$B23 &amp; ":B999"),2,0)</f>
        <v>U20:U23</v>
      </c>
      <c r="I23" s="69" t="str">
        <f ca="1">"R" &amp; ROW(I23)+1-$B23 &amp; ":R" &amp; ROW(I23)-$B23+VLOOKUP(1,INDIRECT("A" &amp; ROW(I23)+1-$B23 &amp; ":B999"),2,0)</f>
        <v>R20:R23</v>
      </c>
      <c r="J23" s="69" t="str">
        <f ca="1">"S" &amp; ROW(J23)+1-$B23 &amp; ":S" &amp; ROW(J23)-$B23+VLOOKUP(1,INDIRECT("A" &amp; ROW(J23)+1-$B23 &amp; ":B999"),2,0)</f>
        <v>S20:S23</v>
      </c>
      <c r="K23" s="69" t="str">
        <f ca="1">"T" &amp; ROW(K23)+1-$B23 &amp; ":T" &amp; ROW(K23)-$B23+VLOOKUP(1,INDIRECT("A" &amp; ROW(K23)+1-$B23 &amp; ":B999"),2,0)</f>
        <v>T20:T23</v>
      </c>
      <c r="L23" s="69" t="str">
        <f ca="1">"M" &amp; ROW(I23)+1-$B23 &amp; ":U" &amp; ROW(I23)-$B23+VLOOKUP(1,INDIRECT("A" &amp; ROW(I23)+1-$B23 &amp; ":B999"),2,0)</f>
        <v>M20:U23</v>
      </c>
      <c r="M23" s="5">
        <f ca="1">IF(N23="","",RANK($U23,INDIRECT(H23),0))</f>
        <v>2</v>
      </c>
      <c r="N23" s="7">
        <v>4</v>
      </c>
      <c r="O23" s="76">
        <v>14</v>
      </c>
      <c r="P23" s="76">
        <v>0</v>
      </c>
      <c r="Q23" s="76">
        <v>0</v>
      </c>
      <c r="R23" s="76">
        <f>IF(RANK($O23,$O23:$Q23,0)=1,$O23,IF(RANK($P23,$O23:$Q23,0)=1,$P23,$Q23))</f>
        <v>14</v>
      </c>
      <c r="S23" s="76">
        <f>IF(RANK($O23,$O23:$Q23,0)=2,$O23,IF(RANK($P23,$O23:$Q23,0)=2,$P23,$Q23))</f>
        <v>0</v>
      </c>
      <c r="T23" s="76">
        <f>IF(RANK($O23,$O23:$Q23,0)=3,$O23,IF(RANK($P23,$O23:$Q23,0)=3,$P23,$Q23))</f>
        <v>0</v>
      </c>
      <c r="U23" s="76">
        <f>((($R23)*10000)+$S23)*10000+$T23+$N23/1000</f>
        <v>1400000000.0039999</v>
      </c>
    </row>
    <row r="24" spans="1:23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</row>
    <row r="25" spans="1:23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</row>
    <row r="26" spans="1:23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</row>
    <row r="27" spans="1:23" ht="18">
      <c r="B27" s="66" t="s">
        <v>10</v>
      </c>
      <c r="C27" s="66" t="s">
        <v>110</v>
      </c>
      <c r="E27" s="66"/>
      <c r="G27" s="68"/>
      <c r="N27" s="70" t="s">
        <v>15</v>
      </c>
      <c r="O27" s="71"/>
      <c r="P27" s="71"/>
      <c r="Q27" s="72"/>
      <c r="R27" s="72"/>
      <c r="S27" s="72"/>
      <c r="T27" s="72"/>
      <c r="U27" s="73"/>
      <c r="V27" s="73"/>
      <c r="W27" s="73"/>
    </row>
    <row r="28" spans="1:23" ht="15.75" customHeight="1">
      <c r="B28" s="66"/>
      <c r="D28" s="66"/>
      <c r="E28" s="74"/>
      <c r="N28" s="5"/>
      <c r="R28" s="76"/>
      <c r="S28" s="76"/>
      <c r="T28" s="76"/>
    </row>
    <row r="29" spans="1:23" ht="15.75" thickBot="1">
      <c r="A29" s="40" t="s">
        <v>29</v>
      </c>
      <c r="B29" s="10" t="s">
        <v>9</v>
      </c>
      <c r="C29" s="10" t="s">
        <v>37</v>
      </c>
      <c r="D29" s="10" t="s">
        <v>6</v>
      </c>
      <c r="E29" s="10" t="s">
        <v>7</v>
      </c>
      <c r="F29" s="10" t="s">
        <v>28</v>
      </c>
      <c r="G29" s="43" t="s">
        <v>12</v>
      </c>
      <c r="H29" s="79" t="s">
        <v>33</v>
      </c>
      <c r="I29" s="79" t="s">
        <v>30</v>
      </c>
      <c r="J29" s="79" t="s">
        <v>31</v>
      </c>
      <c r="K29" s="79" t="s">
        <v>32</v>
      </c>
      <c r="L29" s="79" t="s">
        <v>24</v>
      </c>
      <c r="M29" s="80" t="s">
        <v>23</v>
      </c>
      <c r="N29" s="81" t="s">
        <v>37</v>
      </c>
      <c r="O29" s="82" t="s">
        <v>16</v>
      </c>
      <c r="P29" s="82" t="s">
        <v>17</v>
      </c>
      <c r="Q29" s="82" t="s">
        <v>18</v>
      </c>
      <c r="R29" s="83" t="s">
        <v>19</v>
      </c>
      <c r="S29" s="83" t="s">
        <v>20</v>
      </c>
      <c r="T29" s="83" t="s">
        <v>21</v>
      </c>
      <c r="U29" s="80" t="s">
        <v>22</v>
      </c>
    </row>
    <row r="30" spans="1:23" ht="15">
      <c r="B30" s="77"/>
      <c r="C30" s="77"/>
      <c r="D30" s="77"/>
      <c r="E30" s="77"/>
      <c r="F30" s="77"/>
      <c r="G30" s="78"/>
      <c r="H30" s="69"/>
      <c r="I30" s="69"/>
      <c r="N30" s="5"/>
      <c r="R30" s="76"/>
      <c r="S30" s="76"/>
      <c r="T30" s="76"/>
      <c r="U30" s="76"/>
    </row>
    <row r="31" spans="1:23">
      <c r="A31" s="38" t="str">
        <f>IF(AND(N32=""),1,"")</f>
        <v/>
      </c>
      <c r="B31" s="84">
        <f>IF(B30="",1,B30+1)</f>
        <v>1</v>
      </c>
      <c r="C31" s="84">
        <f ca="1">IF(M31="","",VLOOKUP($B31,INDIRECT(L31),2,FALSE))</f>
        <v>5</v>
      </c>
      <c r="D31" s="67" t="str">
        <f ca="1">IF($C31="","",IF(ISERROR(VLOOKUP(C31,Athletes,2,FALSE)),"Unknown Athlete",PROPER(VLOOKUP(C31,Athletes,2,FALSE))))</f>
        <v>Kaitlin Keaney</v>
      </c>
      <c r="E31" s="67" t="str">
        <f ca="1">IF($C31="","",IF(VLOOKUP(C31,Athletes,3,FALSE)="","",VLOOKUP(C31,Athletes,3,FALSE)))</f>
        <v>cac</v>
      </c>
      <c r="F31" s="67" t="str">
        <f ca="1">IF($C31="","",IF(ISERROR(VLOOKUP(C31,Athletes,7,FALSE)),"",VLOOKUP(C31,Athletes,7,FALSE)))</f>
        <v/>
      </c>
      <c r="G31" s="85">
        <f ca="1">IF(M31="","",VLOOKUP($B31,INDIRECT(L31),6,FALSE))</f>
        <v>8</v>
      </c>
      <c r="H31" s="69" t="str">
        <f ca="1">"U" &amp; ROW(H31)+1-$B31 &amp; ":U" &amp; ROW(H31)-$B31+VLOOKUP(1,INDIRECT("A" &amp; ROW(H31)+1-$B31 &amp; ":B999"),2,0)</f>
        <v>U31:U32</v>
      </c>
      <c r="I31" s="69" t="str">
        <f ca="1">"R" &amp; ROW(I31)+1-$B31 &amp; ":R" &amp; ROW(I31)-$B31+VLOOKUP(1,INDIRECT("A" &amp; ROW(I31)+1-$B31 &amp; ":B999"),2,0)</f>
        <v>R31:R32</v>
      </c>
      <c r="J31" s="69" t="str">
        <f ca="1">"S" &amp; ROW(J31)+1-$B31 &amp; ":S" &amp; ROW(J31)-$B31+VLOOKUP(1,INDIRECT("A" &amp; ROW(J31)+1-$B31 &amp; ":B999"),2,0)</f>
        <v>S31:S32</v>
      </c>
      <c r="K31" s="69" t="str">
        <f ca="1">"T" &amp; ROW(K31)+1-$B31 &amp; ":T" &amp; ROW(K31)-$B31+VLOOKUP(1,INDIRECT("A" &amp; ROW(K31)+1-$B31 &amp; ":B999"),2,0)</f>
        <v>T31:T32</v>
      </c>
      <c r="L31" s="69" t="str">
        <f ca="1">"M" &amp; ROW(I31)+1-$B31 &amp; ":U" &amp; ROW(I31)-$B31+VLOOKUP(1,INDIRECT("A" &amp; ROW(I31)+1-$B31 &amp; ":B999"),2,0)</f>
        <v>M31:U32</v>
      </c>
      <c r="M31" s="5">
        <f ca="1">IF(N31="","",RANK($U31,INDIRECT(H31),0))</f>
        <v>1</v>
      </c>
      <c r="N31" s="7">
        <v>5</v>
      </c>
      <c r="O31" s="76">
        <v>8</v>
      </c>
      <c r="P31" s="76">
        <v>0</v>
      </c>
      <c r="Q31" s="76">
        <v>0</v>
      </c>
      <c r="R31" s="76">
        <f>IF(RANK($O31,$O31:$Q31,0)=1,$O31,IF(RANK($P31,$O31:$Q31,0)=1,$P31,$Q31))</f>
        <v>8</v>
      </c>
      <c r="S31" s="76">
        <f>IF(RANK($O31,$O31:$Q31,0)=2,$O31,IF(RANK($P31,$O31:$Q31,0)=2,$P31,$Q31))</f>
        <v>0</v>
      </c>
      <c r="T31" s="76">
        <f>IF(RANK($O31,$O31:$Q31,0)=3,$O31,IF(RANK($P31,$O31:$Q31,0)=3,$P31,$Q31))</f>
        <v>0</v>
      </c>
      <c r="U31" s="76">
        <f>((($R31)*10000)+$S31)*10000+$T31+$N31/1000</f>
        <v>800000000.005</v>
      </c>
    </row>
    <row r="32" spans="1:23">
      <c r="A32" s="38">
        <f>IF(AND(N33=""),1,"")</f>
        <v>1</v>
      </c>
      <c r="B32" s="84">
        <f>IF(B31="",1,B31+1)</f>
        <v>2</v>
      </c>
      <c r="C32" s="84">
        <f ca="1">IF(M32="","",VLOOKUP($B32,INDIRECT(L32),2,FALSE))</f>
        <v>6</v>
      </c>
      <c r="D32" s="67" t="str">
        <f ca="1">IF($C32="","",IF(ISERROR(VLOOKUP(C32,Athletes,2,FALSE)),"Unknown Athlete",PROPER(VLOOKUP(C32,Athletes,2,FALSE))))</f>
        <v>Fraya Miller</v>
      </c>
      <c r="E32" s="67" t="str">
        <f ca="1">IF($C32="","",IF(VLOOKUP(C32,Athletes,3,FALSE)="","",VLOOKUP(C32,Athletes,3,FALSE)))</f>
        <v>N&amp;P</v>
      </c>
      <c r="F32" s="67" t="str">
        <f ca="1">IF($C32="","",IF(ISERROR(VLOOKUP(C32,Athletes,7,FALSE)),"",VLOOKUP(C32,Athletes,7,FALSE)))</f>
        <v/>
      </c>
      <c r="G32" s="85">
        <f ca="1">IF(M32="","",VLOOKUP($B32,INDIRECT(L32),6,FALSE))</f>
        <v>7</v>
      </c>
      <c r="H32" s="69" t="str">
        <f ca="1">"U" &amp; ROW(H32)+1-$B32 &amp; ":U" &amp; ROW(H32)-$B32+VLOOKUP(1,INDIRECT("A" &amp; ROW(H32)+1-$B32 &amp; ":B999"),2,0)</f>
        <v>U31:U32</v>
      </c>
      <c r="I32" s="69" t="str">
        <f ca="1">"R" &amp; ROW(I32)+1-$B32 &amp; ":R" &amp; ROW(I32)-$B32+VLOOKUP(1,INDIRECT("A" &amp; ROW(I32)+1-$B32 &amp; ":B999"),2,0)</f>
        <v>R31:R32</v>
      </c>
      <c r="J32" s="69" t="str">
        <f ca="1">"S" &amp; ROW(J32)+1-$B32 &amp; ":S" &amp; ROW(J32)-$B32+VLOOKUP(1,INDIRECT("A" &amp; ROW(J32)+1-$B32 &amp; ":B999"),2,0)</f>
        <v>S31:S32</v>
      </c>
      <c r="K32" s="69" t="str">
        <f ca="1">"T" &amp; ROW(K32)+1-$B32 &amp; ":T" &amp; ROW(K32)-$B32+VLOOKUP(1,INDIRECT("A" &amp; ROW(K32)+1-$B32 &amp; ":B999"),2,0)</f>
        <v>T31:T32</v>
      </c>
      <c r="L32" s="69" t="str">
        <f ca="1">"M" &amp; ROW(I32)+1-$B32 &amp; ":U" &amp; ROW(I32)-$B32+VLOOKUP(1,INDIRECT("A" &amp; ROW(I32)+1-$B32 &amp; ":B999"),2,0)</f>
        <v>M31:U32</v>
      </c>
      <c r="M32" s="5">
        <f ca="1">IF(N32="","",RANK($U32,INDIRECT(H32),0))</f>
        <v>2</v>
      </c>
      <c r="N32" s="7">
        <v>6</v>
      </c>
      <c r="O32" s="76">
        <v>7</v>
      </c>
      <c r="P32" s="76">
        <v>0</v>
      </c>
      <c r="Q32" s="76">
        <v>0</v>
      </c>
      <c r="R32" s="76">
        <f>IF(RANK($O32,$O32:$Q32,0)=1,$O32,IF(RANK($P32,$O32:$Q32,0)=1,$P32,$Q32))</f>
        <v>7</v>
      </c>
      <c r="S32" s="76">
        <f>IF(RANK($O32,$O32:$Q32,0)=2,$O32,IF(RANK($P32,$O32:$Q32,0)=2,$P32,$Q32))</f>
        <v>0</v>
      </c>
      <c r="T32" s="76">
        <f>IF(RANK($O32,$O32:$Q32,0)=3,$O32,IF(RANK($P32,$O32:$Q32,0)=3,$P32,$Q32))</f>
        <v>0</v>
      </c>
      <c r="U32" s="76">
        <f>((($R32)*10000)+$S32)*10000+$T32+$N32/1000</f>
        <v>700000000.00600004</v>
      </c>
    </row>
    <row r="33" spans="1:2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</row>
    <row r="34" spans="1:23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</row>
    <row r="35" spans="1:23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</row>
    <row r="36" spans="1:23" ht="18">
      <c r="B36" s="66" t="s">
        <v>10</v>
      </c>
      <c r="C36" s="66" t="s">
        <v>111</v>
      </c>
      <c r="E36" s="66"/>
      <c r="G36" s="68"/>
      <c r="N36" s="70" t="s">
        <v>15</v>
      </c>
      <c r="O36" s="71"/>
      <c r="P36" s="71"/>
      <c r="Q36" s="72"/>
      <c r="R36" s="72"/>
      <c r="S36" s="72"/>
      <c r="T36" s="72"/>
      <c r="U36" s="73"/>
      <c r="V36" s="73"/>
      <c r="W36" s="73"/>
    </row>
    <row r="37" spans="1:23" ht="15.75" customHeight="1">
      <c r="B37" s="66"/>
      <c r="D37" s="66"/>
      <c r="E37" s="74"/>
      <c r="N37" s="5"/>
      <c r="R37" s="76"/>
      <c r="S37" s="76"/>
      <c r="T37" s="76"/>
    </row>
    <row r="38" spans="1:23" ht="15.75" thickBot="1">
      <c r="A38" s="40" t="s">
        <v>29</v>
      </c>
      <c r="B38" s="10" t="s">
        <v>9</v>
      </c>
      <c r="C38" s="10" t="s">
        <v>37</v>
      </c>
      <c r="D38" s="10" t="s">
        <v>6</v>
      </c>
      <c r="E38" s="10" t="s">
        <v>7</v>
      </c>
      <c r="F38" s="10" t="s">
        <v>28</v>
      </c>
      <c r="G38" s="43" t="s">
        <v>12</v>
      </c>
      <c r="H38" s="79" t="s">
        <v>33</v>
      </c>
      <c r="I38" s="79" t="s">
        <v>30</v>
      </c>
      <c r="J38" s="79" t="s">
        <v>31</v>
      </c>
      <c r="K38" s="79" t="s">
        <v>32</v>
      </c>
      <c r="L38" s="79" t="s">
        <v>24</v>
      </c>
      <c r="M38" s="80" t="s">
        <v>23</v>
      </c>
      <c r="N38" s="81" t="s">
        <v>37</v>
      </c>
      <c r="O38" s="82" t="s">
        <v>16</v>
      </c>
      <c r="P38" s="82" t="s">
        <v>17</v>
      </c>
      <c r="Q38" s="82" t="s">
        <v>18</v>
      </c>
      <c r="R38" s="83" t="s">
        <v>19</v>
      </c>
      <c r="S38" s="83" t="s">
        <v>20</v>
      </c>
      <c r="T38" s="83" t="s">
        <v>21</v>
      </c>
      <c r="U38" s="80" t="s">
        <v>22</v>
      </c>
    </row>
    <row r="39" spans="1:23" ht="15">
      <c r="B39" s="77"/>
      <c r="C39" s="77"/>
      <c r="D39" s="77"/>
      <c r="E39" s="77"/>
      <c r="F39" s="77"/>
      <c r="G39" s="78"/>
      <c r="H39" s="69"/>
      <c r="I39" s="69"/>
      <c r="N39" s="5"/>
      <c r="R39" s="76"/>
      <c r="S39" s="76"/>
      <c r="T39" s="76"/>
      <c r="U39" s="76"/>
    </row>
    <row r="40" spans="1:23">
      <c r="A40" s="38" t="str">
        <f>IF(AND(N41=""),1,"")</f>
        <v/>
      </c>
      <c r="B40" s="84">
        <f>IF(B39="",1,B39+1)</f>
        <v>1</v>
      </c>
      <c r="C40" s="84">
        <f ca="1">IF(M40="","",VLOOKUP($B40,INDIRECT(L40),2,FALSE))</f>
        <v>9</v>
      </c>
      <c r="D40" s="67" t="str">
        <f ca="1">IF($C40="","",IF(ISERROR(VLOOKUP(C40,Athletes,2,FALSE)),"Unknown Athlete",PROPER(VLOOKUP(C40,Athletes,2,FALSE))))</f>
        <v>Rhys Johns</v>
      </c>
      <c r="E40" s="67" t="str">
        <f ca="1">IF($C40="","",IF(VLOOKUP(C40,Athletes,3,FALSE)="","",VLOOKUP(C40,Athletes,3,FALSE)))</f>
        <v>cac</v>
      </c>
      <c r="F40" s="67" t="str">
        <f ca="1">IF($C40="","",IF(ISERROR(VLOOKUP(C40,Athletes,7,FALSE)),"",VLOOKUP(C40,Athletes,7,FALSE)))</f>
        <v/>
      </c>
      <c r="G40" s="85">
        <f ca="1">IF(M40="","",VLOOKUP($B40,INDIRECT(L40),6,FALSE))</f>
        <v>15</v>
      </c>
      <c r="H40" s="69" t="str">
        <f ca="1">"U" &amp; ROW(H40)+1-$B40 &amp; ":U" &amp; ROW(H40)-$B40+VLOOKUP(1,INDIRECT("A" &amp; ROW(H40)+1-$B40 &amp; ":B999"),2,0)</f>
        <v>U40:U42</v>
      </c>
      <c r="I40" s="69" t="str">
        <f ca="1">"R" &amp; ROW(I40)+1-$B40 &amp; ":R" &amp; ROW(I40)-$B40+VLOOKUP(1,INDIRECT("A" &amp; ROW(I40)+1-$B40 &amp; ":B999"),2,0)</f>
        <v>R40:R42</v>
      </c>
      <c r="J40" s="69" t="str">
        <f ca="1">"S" &amp; ROW(J40)+1-$B40 &amp; ":S" &amp; ROW(J40)-$B40+VLOOKUP(1,INDIRECT("A" &amp; ROW(J40)+1-$B40 &amp; ":B999"),2,0)</f>
        <v>S40:S42</v>
      </c>
      <c r="K40" s="69" t="str">
        <f ca="1">"T" &amp; ROW(K40)+1-$B40 &amp; ":T" &amp; ROW(K40)-$B40+VLOOKUP(1,INDIRECT("A" &amp; ROW(K40)+1-$B40 &amp; ":B999"),2,0)</f>
        <v>T40:T42</v>
      </c>
      <c r="L40" s="69" t="str">
        <f ca="1">"M" &amp; ROW(I40)+1-$B40 &amp; ":U" &amp; ROW(I40)-$B40+VLOOKUP(1,INDIRECT("A" &amp; ROW(I40)+1-$B40 &amp; ":B999"),2,0)</f>
        <v>M40:U42</v>
      </c>
      <c r="M40" s="5">
        <f ca="1">IF(N40="","",RANK($U40,INDIRECT(H40),0))</f>
        <v>1</v>
      </c>
      <c r="N40" s="7">
        <v>9</v>
      </c>
      <c r="O40" s="76">
        <v>15</v>
      </c>
      <c r="P40" s="76">
        <v>0</v>
      </c>
      <c r="Q40" s="76">
        <v>0</v>
      </c>
      <c r="R40" s="76">
        <f>IF(RANK($O40,$O40:$Q40,0)=1,$O40,IF(RANK($P40,$O40:$Q40,0)=1,$P40,$Q40))</f>
        <v>15</v>
      </c>
      <c r="S40" s="76">
        <f>IF(RANK($O40,$O40:$Q40,0)=2,$O40,IF(RANK($P40,$O40:$Q40,0)=2,$P40,$Q40))</f>
        <v>0</v>
      </c>
      <c r="T40" s="76">
        <f>IF(RANK($O40,$O40:$Q40,0)=3,$O40,IF(RANK($P40,$O40:$Q40,0)=3,$P40,$Q40))</f>
        <v>0</v>
      </c>
      <c r="U40" s="76">
        <f>((($R40)*10000)+$S40)*10000+$T40+$N40/1000</f>
        <v>1500000000.0090001</v>
      </c>
    </row>
    <row r="41" spans="1:23">
      <c r="A41" s="38" t="str">
        <f>IF(AND(N42=""),1,"")</f>
        <v/>
      </c>
      <c r="B41" s="84">
        <f>IF(B40="",1,B40+1)</f>
        <v>2</v>
      </c>
      <c r="C41" s="84">
        <f ca="1">IF(M41="","",VLOOKUP($B41,INDIRECT(L41),2,FALSE))</f>
        <v>7</v>
      </c>
      <c r="D41" s="67" t="str">
        <f ca="1">IF($C41="","",IF(ISERROR(VLOOKUP(C41,Athletes,2,FALSE)),"Unknown Athlete",PROPER(VLOOKUP(C41,Athletes,2,FALSE))))</f>
        <v>Isaac Murray</v>
      </c>
      <c r="E41" s="67" t="str">
        <f ca="1">IF($C41="","",IF(VLOOKUP(C41,Athletes,3,FALSE)="","",VLOOKUP(C41,Athletes,3,FALSE)))</f>
        <v>cac</v>
      </c>
      <c r="F41" s="67" t="str">
        <f ca="1">IF($C41="","",IF(ISERROR(VLOOKUP(C41,Athletes,7,FALSE)),"",VLOOKUP(C41,Athletes,7,FALSE)))</f>
        <v/>
      </c>
      <c r="G41" s="85">
        <f ca="1">IF(M41="","",VLOOKUP($B41,INDIRECT(L41),6,FALSE))</f>
        <v>15</v>
      </c>
      <c r="H41" s="69" t="str">
        <f ca="1">"U" &amp; ROW(H41)+1-$B41 &amp; ":U" &amp; ROW(H41)-$B41+VLOOKUP(1,INDIRECT("A" &amp; ROW(H41)+1-$B41 &amp; ":B999"),2,0)</f>
        <v>U40:U42</v>
      </c>
      <c r="I41" s="69" t="str">
        <f ca="1">"R" &amp; ROW(I41)+1-$B41 &amp; ":R" &amp; ROW(I41)-$B41+VLOOKUP(1,INDIRECT("A" &amp; ROW(I41)+1-$B41 &amp; ":B999"),2,0)</f>
        <v>R40:R42</v>
      </c>
      <c r="J41" s="69" t="str">
        <f ca="1">"S" &amp; ROW(J41)+1-$B41 &amp; ":S" &amp; ROW(J41)-$B41+VLOOKUP(1,INDIRECT("A" &amp; ROW(J41)+1-$B41 &amp; ":B999"),2,0)</f>
        <v>S40:S42</v>
      </c>
      <c r="K41" s="69" t="str">
        <f ca="1">"T" &amp; ROW(K41)+1-$B41 &amp; ":T" &amp; ROW(K41)-$B41+VLOOKUP(1,INDIRECT("A" &amp; ROW(K41)+1-$B41 &amp; ":B999"),2,0)</f>
        <v>T40:T42</v>
      </c>
      <c r="L41" s="69" t="str">
        <f ca="1">"M" &amp; ROW(I41)+1-$B41 &amp; ":U" &amp; ROW(I41)-$B41+VLOOKUP(1,INDIRECT("A" &amp; ROW(I41)+1-$B41 &amp; ":B999"),2,0)</f>
        <v>M40:U42</v>
      </c>
      <c r="M41" s="5">
        <f ca="1">IF(N41="","",RANK($U41,INDIRECT(H41),0))</f>
        <v>2</v>
      </c>
      <c r="N41" s="7">
        <v>7</v>
      </c>
      <c r="O41" s="76">
        <v>15</v>
      </c>
      <c r="P41" s="76">
        <v>0</v>
      </c>
      <c r="Q41" s="76">
        <v>0</v>
      </c>
      <c r="R41" s="76">
        <f>IF(RANK($O41,$O41:$Q41,0)=1,$O41,IF(RANK($P41,$O41:$Q41,0)=1,$P41,$Q41))</f>
        <v>15</v>
      </c>
      <c r="S41" s="76">
        <f>IF(RANK($O41,$O41:$Q41,0)=2,$O41,IF(RANK($P41,$O41:$Q41,0)=2,$P41,$Q41))</f>
        <v>0</v>
      </c>
      <c r="T41" s="76">
        <f>IF(RANK($O41,$O41:$Q41,0)=3,$O41,IF(RANK($P41,$O41:$Q41,0)=3,$P41,$Q41))</f>
        <v>0</v>
      </c>
      <c r="U41" s="76">
        <f>((($R41)*10000)+$S41)*10000+$T41+$N41/1000</f>
        <v>1500000000.007</v>
      </c>
    </row>
    <row r="42" spans="1:23">
      <c r="A42" s="38">
        <f>IF(AND(N43=""),1,"")</f>
        <v>1</v>
      </c>
      <c r="B42" s="84">
        <f>IF(B41="",1,B41+1)</f>
        <v>3</v>
      </c>
      <c r="C42" s="84">
        <f ca="1">IF(M42="","",VLOOKUP($B42,INDIRECT(L42),2,FALSE))</f>
        <v>8</v>
      </c>
      <c r="D42" s="67" t="str">
        <f ca="1">IF($C42="","",IF(ISERROR(VLOOKUP(C42,Athletes,2,FALSE)),"Unknown Athlete",PROPER(VLOOKUP(C42,Athletes,2,FALSE))))</f>
        <v>Matthew Williams</v>
      </c>
      <c r="E42" s="67" t="str">
        <f ca="1">IF($C42="","",IF(VLOOKUP(C42,Athletes,3,FALSE)="","",VLOOKUP(C42,Athletes,3,FALSE)))</f>
        <v>cac</v>
      </c>
      <c r="F42" s="67" t="str">
        <f ca="1">IF($C42="","",IF(ISERROR(VLOOKUP(C42,Athletes,7,FALSE)),"",VLOOKUP(C42,Athletes,7,FALSE)))</f>
        <v/>
      </c>
      <c r="G42" s="85">
        <f ca="1">IF(M42="","",VLOOKUP($B42,INDIRECT(L42),6,FALSE))</f>
        <v>11</v>
      </c>
      <c r="H42" s="69" t="str">
        <f ca="1">"U" &amp; ROW(H42)+1-$B42 &amp; ":U" &amp; ROW(H42)-$B42+VLOOKUP(1,INDIRECT("A" &amp; ROW(H42)+1-$B42 &amp; ":B999"),2,0)</f>
        <v>U40:U42</v>
      </c>
      <c r="I42" s="69" t="str">
        <f ca="1">"R" &amp; ROW(I42)+1-$B42 &amp; ":R" &amp; ROW(I42)-$B42+VLOOKUP(1,INDIRECT("A" &amp; ROW(I42)+1-$B42 &amp; ":B999"),2,0)</f>
        <v>R40:R42</v>
      </c>
      <c r="J42" s="69" t="str">
        <f ca="1">"S" &amp; ROW(J42)+1-$B42 &amp; ":S" &amp; ROW(J42)-$B42+VLOOKUP(1,INDIRECT("A" &amp; ROW(J42)+1-$B42 &amp; ":B999"),2,0)</f>
        <v>S40:S42</v>
      </c>
      <c r="K42" s="69" t="str">
        <f ca="1">"T" &amp; ROW(K42)+1-$B42 &amp; ":T" &amp; ROW(K42)-$B42+VLOOKUP(1,INDIRECT("A" &amp; ROW(K42)+1-$B42 &amp; ":B999"),2,0)</f>
        <v>T40:T42</v>
      </c>
      <c r="L42" s="69" t="str">
        <f ca="1">"M" &amp; ROW(I42)+1-$B42 &amp; ":U" &amp; ROW(I42)-$B42+VLOOKUP(1,INDIRECT("A" &amp; ROW(I42)+1-$B42 &amp; ":B999"),2,0)</f>
        <v>M40:U42</v>
      </c>
      <c r="M42" s="5">
        <f ca="1">IF(N42="","",RANK($U42,INDIRECT(H42),0))</f>
        <v>3</v>
      </c>
      <c r="N42" s="7">
        <v>8</v>
      </c>
      <c r="O42" s="76">
        <v>11</v>
      </c>
      <c r="P42" s="76">
        <v>0</v>
      </c>
      <c r="Q42" s="76">
        <v>0</v>
      </c>
      <c r="R42" s="76">
        <f>IF(RANK($O42,$O42:$Q42,0)=1,$O42,IF(RANK($P42,$O42:$Q42,0)=1,$P42,$Q42))</f>
        <v>11</v>
      </c>
      <c r="S42" s="76">
        <f>IF(RANK($O42,$O42:$Q42,0)=2,$O42,IF(RANK($P42,$O42:$Q42,0)=2,$P42,$Q42))</f>
        <v>0</v>
      </c>
      <c r="T42" s="76">
        <f>IF(RANK($O42,$O42:$Q42,0)=3,$O42,IF(RANK($P42,$O42:$Q42,0)=3,$P42,$Q42))</f>
        <v>0</v>
      </c>
      <c r="U42" s="76">
        <f>((($R42)*10000)+$S42)*10000+$T42+$N42/1000</f>
        <v>1100000000.0079999</v>
      </c>
    </row>
    <row r="43" spans="1:23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</row>
    <row r="44" spans="1:23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</row>
    <row r="45" spans="1:23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</row>
    <row r="46" spans="1:23" ht="18">
      <c r="B46" s="66" t="s">
        <v>10</v>
      </c>
      <c r="C46" s="66" t="s">
        <v>112</v>
      </c>
      <c r="E46" s="66"/>
      <c r="G46" s="68"/>
      <c r="N46" s="70" t="s">
        <v>15</v>
      </c>
      <c r="O46" s="71"/>
      <c r="P46" s="71"/>
      <c r="Q46" s="72"/>
      <c r="R46" s="72"/>
      <c r="S46" s="72"/>
      <c r="T46" s="72"/>
      <c r="U46" s="73"/>
      <c r="V46" s="73"/>
      <c r="W46" s="73"/>
    </row>
    <row r="47" spans="1:23" ht="15.75" customHeight="1">
      <c r="B47" s="66"/>
      <c r="D47" s="66"/>
      <c r="E47" s="74"/>
      <c r="N47" s="5"/>
      <c r="R47" s="76"/>
      <c r="S47" s="76"/>
      <c r="T47" s="76"/>
    </row>
    <row r="48" spans="1:23" ht="15.75" thickBot="1">
      <c r="A48" s="40" t="s">
        <v>29</v>
      </c>
      <c r="B48" s="10" t="s">
        <v>9</v>
      </c>
      <c r="C48" s="10" t="s">
        <v>37</v>
      </c>
      <c r="D48" s="10" t="s">
        <v>6</v>
      </c>
      <c r="E48" s="10" t="s">
        <v>7</v>
      </c>
      <c r="F48" s="10" t="s">
        <v>28</v>
      </c>
      <c r="G48" s="43" t="s">
        <v>12</v>
      </c>
      <c r="H48" s="79" t="s">
        <v>33</v>
      </c>
      <c r="I48" s="79" t="s">
        <v>30</v>
      </c>
      <c r="J48" s="79" t="s">
        <v>31</v>
      </c>
      <c r="K48" s="79" t="s">
        <v>32</v>
      </c>
      <c r="L48" s="79" t="s">
        <v>24</v>
      </c>
      <c r="M48" s="80" t="s">
        <v>23</v>
      </c>
      <c r="N48" s="81" t="s">
        <v>37</v>
      </c>
      <c r="O48" s="82" t="s">
        <v>16</v>
      </c>
      <c r="P48" s="82" t="s">
        <v>17</v>
      </c>
      <c r="Q48" s="82" t="s">
        <v>18</v>
      </c>
      <c r="R48" s="83" t="s">
        <v>19</v>
      </c>
      <c r="S48" s="83" t="s">
        <v>20</v>
      </c>
      <c r="T48" s="83" t="s">
        <v>21</v>
      </c>
      <c r="U48" s="80" t="s">
        <v>22</v>
      </c>
    </row>
    <row r="49" spans="1:23" ht="15">
      <c r="B49" s="77"/>
      <c r="C49" s="77"/>
      <c r="D49" s="77"/>
      <c r="E49" s="77"/>
      <c r="F49" s="77"/>
      <c r="G49" s="78"/>
      <c r="H49" s="69"/>
      <c r="I49" s="69"/>
      <c r="N49" s="5"/>
      <c r="R49" s="76"/>
      <c r="S49" s="76"/>
      <c r="T49" s="76"/>
      <c r="U49" s="76"/>
    </row>
    <row r="50" spans="1:23">
      <c r="A50" s="38">
        <f>IF(AND(N51=""),1,"")</f>
        <v>1</v>
      </c>
      <c r="B50" s="84">
        <f>IF(B49="",1,B49+1)</f>
        <v>1</v>
      </c>
      <c r="C50" s="84">
        <f ca="1">IF(M50="","",VLOOKUP($B50,INDIRECT(L50),2,FALSE))</f>
        <v>10</v>
      </c>
      <c r="D50" s="67" t="str">
        <f ca="1">IF($C50="","",IF(ISERROR(VLOOKUP(C50,Athletes,2,FALSE)),"Unknown Athlete",PROPER(VLOOKUP(C50,Athletes,2,FALSE))))</f>
        <v>Catherine Groves</v>
      </c>
      <c r="E50" s="67" t="str">
        <f ca="1">IF($C50="","",IF(VLOOKUP(C50,Athletes,3,FALSE)="","",VLOOKUP(C50,Athletes,3,FALSE)))</f>
        <v>cac</v>
      </c>
      <c r="F50" s="67" t="str">
        <f ca="1">IF($C50="","",IF(ISERROR(VLOOKUP(C50,Athletes,7,FALSE)),"",VLOOKUP(C50,Athletes,7,FALSE)))</f>
        <v/>
      </c>
      <c r="G50" s="85">
        <f ca="1">IF(M50="","",VLOOKUP($B50,INDIRECT(L50),6,FALSE))</f>
        <v>9</v>
      </c>
      <c r="H50" s="69" t="str">
        <f ca="1">"U" &amp; ROW(H50)+1-$B50 &amp; ":U" &amp; ROW(H50)-$B50+VLOOKUP(1,INDIRECT("A" &amp; ROW(H50)+1-$B50 &amp; ":B999"),2,0)</f>
        <v>U50:U50</v>
      </c>
      <c r="I50" s="69" t="str">
        <f ca="1">"R" &amp; ROW(I50)+1-$B50 &amp; ":R" &amp; ROW(I50)-$B50+VLOOKUP(1,INDIRECT("A" &amp; ROW(I50)+1-$B50 &amp; ":B999"),2,0)</f>
        <v>R50:R50</v>
      </c>
      <c r="J50" s="69" t="str">
        <f ca="1">"S" &amp; ROW(J50)+1-$B50 &amp; ":S" &amp; ROW(J50)-$B50+VLOOKUP(1,INDIRECT("A" &amp; ROW(J50)+1-$B50 &amp; ":B999"),2,0)</f>
        <v>S50:S50</v>
      </c>
      <c r="K50" s="69" t="str">
        <f ca="1">"T" &amp; ROW(K50)+1-$B50 &amp; ":T" &amp; ROW(K50)-$B50+VLOOKUP(1,INDIRECT("A" &amp; ROW(K50)+1-$B50 &amp; ":B999"),2,0)</f>
        <v>T50:T50</v>
      </c>
      <c r="L50" s="69" t="str">
        <f ca="1">"M" &amp; ROW(I50)+1-$B50 &amp; ":U" &amp; ROW(I50)-$B50+VLOOKUP(1,INDIRECT("A" &amp; ROW(I50)+1-$B50 &amp; ":B999"),2,0)</f>
        <v>M50:U50</v>
      </c>
      <c r="M50" s="5">
        <f ca="1">IF(N50="","",RANK($U50,INDIRECT(H50),0))</f>
        <v>1</v>
      </c>
      <c r="N50" s="7">
        <v>10</v>
      </c>
      <c r="O50" s="76">
        <v>9</v>
      </c>
      <c r="P50" s="76">
        <v>0</v>
      </c>
      <c r="Q50" s="76">
        <v>0</v>
      </c>
      <c r="R50" s="76">
        <f>IF(RANK($O50,$O50:$Q50,0)=1,$O50,IF(RANK($P50,$O50:$Q50,0)=1,$P50,$Q50))</f>
        <v>9</v>
      </c>
      <c r="S50" s="76">
        <f>IF(RANK($O50,$O50:$Q50,0)=2,$O50,IF(RANK($P50,$O50:$Q50,0)=2,$P50,$Q50))</f>
        <v>0</v>
      </c>
      <c r="T50" s="76">
        <f>IF(RANK($O50,$O50:$Q50,0)=3,$O50,IF(RANK($P50,$O50:$Q50,0)=3,$P50,$Q50))</f>
        <v>0</v>
      </c>
      <c r="U50" s="76">
        <f>((($R50)*10000)+$S50)*10000+$T50+$N50/1000</f>
        <v>900000000.00999999</v>
      </c>
    </row>
    <row r="51" spans="1:23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</row>
    <row r="52" spans="1:23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</row>
    <row r="53" spans="1:23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</row>
    <row r="54" spans="1:23" ht="18">
      <c r="B54" s="66" t="s">
        <v>10</v>
      </c>
      <c r="C54" s="66" t="s">
        <v>113</v>
      </c>
      <c r="E54" s="66"/>
      <c r="G54" s="68"/>
      <c r="N54" s="70" t="s">
        <v>15</v>
      </c>
      <c r="O54" s="71"/>
      <c r="P54" s="71"/>
      <c r="Q54" s="72"/>
      <c r="R54" s="72"/>
      <c r="S54" s="72"/>
      <c r="T54" s="72"/>
      <c r="U54" s="73"/>
      <c r="V54" s="73"/>
      <c r="W54" s="73"/>
    </row>
    <row r="55" spans="1:23" ht="15.75" customHeight="1">
      <c r="B55" s="66"/>
      <c r="D55" s="66"/>
      <c r="E55" s="74"/>
      <c r="N55" s="5"/>
      <c r="R55" s="76"/>
      <c r="S55" s="76"/>
      <c r="T55" s="76"/>
    </row>
    <row r="56" spans="1:23" ht="15.75" thickBot="1">
      <c r="A56" s="40" t="s">
        <v>29</v>
      </c>
      <c r="B56" s="10" t="s">
        <v>9</v>
      </c>
      <c r="C56" s="10" t="s">
        <v>37</v>
      </c>
      <c r="D56" s="10" t="s">
        <v>6</v>
      </c>
      <c r="E56" s="10" t="s">
        <v>7</v>
      </c>
      <c r="F56" s="10" t="s">
        <v>28</v>
      </c>
      <c r="G56" s="43" t="s">
        <v>12</v>
      </c>
      <c r="H56" s="79" t="s">
        <v>33</v>
      </c>
      <c r="I56" s="79" t="s">
        <v>30</v>
      </c>
      <c r="J56" s="79" t="s">
        <v>31</v>
      </c>
      <c r="K56" s="79" t="s">
        <v>32</v>
      </c>
      <c r="L56" s="79" t="s">
        <v>24</v>
      </c>
      <c r="M56" s="80" t="s">
        <v>23</v>
      </c>
      <c r="N56" s="81" t="s">
        <v>37</v>
      </c>
      <c r="O56" s="82" t="s">
        <v>16</v>
      </c>
      <c r="P56" s="82" t="s">
        <v>17</v>
      </c>
      <c r="Q56" s="82" t="s">
        <v>18</v>
      </c>
      <c r="R56" s="83" t="s">
        <v>19</v>
      </c>
      <c r="S56" s="83" t="s">
        <v>20</v>
      </c>
      <c r="T56" s="83" t="s">
        <v>21</v>
      </c>
      <c r="U56" s="80" t="s">
        <v>22</v>
      </c>
    </row>
    <row r="57" spans="1:23" ht="15">
      <c r="B57" s="77"/>
      <c r="C57" s="77"/>
      <c r="D57" s="77"/>
      <c r="E57" s="77"/>
      <c r="F57" s="77"/>
      <c r="G57" s="78"/>
      <c r="H57" s="69"/>
      <c r="I57" s="69"/>
      <c r="N57" s="5"/>
      <c r="R57" s="76"/>
      <c r="S57" s="76"/>
      <c r="T57" s="76"/>
      <c r="U57" s="76"/>
    </row>
    <row r="58" spans="1:23">
      <c r="A58" s="38">
        <f>IF(AND(N59=""),1,"")</f>
        <v>1</v>
      </c>
      <c r="B58" s="84">
        <f>IF(B57="",1,B57+1)</f>
        <v>1</v>
      </c>
      <c r="C58" s="84">
        <f ca="1">IF(M58="","",VLOOKUP($B58,INDIRECT(L58),2,FALSE))</f>
        <v>11</v>
      </c>
      <c r="D58" s="67" t="str">
        <f ca="1">IF($C58="","",IF(ISERROR(VLOOKUP(C58,Athletes,2,FALSE)),"Unknown Athlete",PROPER(VLOOKUP(C58,Athletes,2,FALSE))))</f>
        <v>Leon Smith</v>
      </c>
      <c r="E58" s="67" t="str">
        <f ca="1">IF($C58="","",IF(VLOOKUP(C58,Athletes,3,FALSE)="","",VLOOKUP(C58,Athletes,3,FALSE)))</f>
        <v>cac</v>
      </c>
      <c r="F58" s="67" t="str">
        <f ca="1">IF($C58="","",IF(ISERROR(VLOOKUP(C58,Athletes,7,FALSE)),"",VLOOKUP(C58,Athletes,7,FALSE)))</f>
        <v/>
      </c>
      <c r="G58" s="85">
        <f ca="1">IF(M58="","",VLOOKUP($B58,INDIRECT(L58),6,FALSE))</f>
        <v>14</v>
      </c>
      <c r="H58" s="69" t="str">
        <f ca="1">"U" &amp; ROW(H58)+1-$B58 &amp; ":U" &amp; ROW(H58)-$B58+VLOOKUP(1,INDIRECT("A" &amp; ROW(H58)+1-$B58 &amp; ":B999"),2,0)</f>
        <v>U58:U58</v>
      </c>
      <c r="I58" s="69" t="str">
        <f ca="1">"R" &amp; ROW(I58)+1-$B58 &amp; ":R" &amp; ROW(I58)-$B58+VLOOKUP(1,INDIRECT("A" &amp; ROW(I58)+1-$B58 &amp; ":B999"),2,0)</f>
        <v>R58:R58</v>
      </c>
      <c r="J58" s="69" t="str">
        <f ca="1">"S" &amp; ROW(J58)+1-$B58 &amp; ":S" &amp; ROW(J58)-$B58+VLOOKUP(1,INDIRECT("A" &amp; ROW(J58)+1-$B58 &amp; ":B999"),2,0)</f>
        <v>S58:S58</v>
      </c>
      <c r="K58" s="69" t="str">
        <f ca="1">"T" &amp; ROW(K58)+1-$B58 &amp; ":T" &amp; ROW(K58)-$B58+VLOOKUP(1,INDIRECT("A" &amp; ROW(K58)+1-$B58 &amp; ":B999"),2,0)</f>
        <v>T58:T58</v>
      </c>
      <c r="L58" s="69" t="str">
        <f ca="1">"M" &amp; ROW(I58)+1-$B58 &amp; ":U" &amp; ROW(I58)-$B58+VLOOKUP(1,INDIRECT("A" &amp; ROW(I58)+1-$B58 &amp; ":B999"),2,0)</f>
        <v>M58:U58</v>
      </c>
      <c r="M58" s="5">
        <f ca="1">IF(N58="","",RANK($U58,INDIRECT(H58),0))</f>
        <v>1</v>
      </c>
      <c r="N58" s="7">
        <v>11</v>
      </c>
      <c r="O58" s="76">
        <v>14</v>
      </c>
      <c r="P58" s="76">
        <v>0</v>
      </c>
      <c r="Q58" s="76">
        <v>0</v>
      </c>
      <c r="R58" s="76">
        <f>IF(RANK($O58,$O58:$Q58,0)=1,$O58,IF(RANK($P58,$O58:$Q58,0)=1,$P58,$Q58))</f>
        <v>14</v>
      </c>
      <c r="S58" s="76">
        <f>IF(RANK($O58,$O58:$Q58,0)=2,$O58,IF(RANK($P58,$O58:$Q58,0)=2,$P58,$Q58))</f>
        <v>0</v>
      </c>
      <c r="T58" s="76">
        <f>IF(RANK($O58,$O58:$Q58,0)=3,$O58,IF(RANK($P58,$O58:$Q58,0)=3,$P58,$Q58))</f>
        <v>0</v>
      </c>
      <c r="U58" s="76">
        <f>((($R58)*10000)+$S58)*10000+$T58+$N58/1000</f>
        <v>1400000000.0109999</v>
      </c>
    </row>
    <row r="59" spans="1:23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</row>
    <row r="60" spans="1:23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</row>
    <row r="61" spans="1:23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</row>
    <row r="62" spans="1:23" ht="18">
      <c r="B62" s="66" t="s">
        <v>10</v>
      </c>
      <c r="C62" s="66" t="s">
        <v>114</v>
      </c>
      <c r="E62" s="66"/>
      <c r="G62" s="68"/>
      <c r="N62" s="70" t="s">
        <v>15</v>
      </c>
      <c r="O62" s="71"/>
      <c r="P62" s="71"/>
      <c r="Q62" s="72"/>
      <c r="R62" s="72"/>
      <c r="S62" s="72"/>
      <c r="T62" s="72"/>
      <c r="U62" s="73"/>
      <c r="V62" s="73"/>
      <c r="W62" s="73"/>
    </row>
    <row r="63" spans="1:23" ht="15.75" customHeight="1">
      <c r="B63" s="66"/>
      <c r="D63" s="66"/>
      <c r="E63" s="74"/>
      <c r="N63" s="5"/>
      <c r="R63" s="76"/>
      <c r="S63" s="76"/>
      <c r="T63" s="76"/>
    </row>
    <row r="64" spans="1:23" ht="15.75" thickBot="1">
      <c r="A64" s="40" t="s">
        <v>29</v>
      </c>
      <c r="B64" s="10" t="s">
        <v>9</v>
      </c>
      <c r="C64" s="10" t="s">
        <v>37</v>
      </c>
      <c r="D64" s="10" t="s">
        <v>6</v>
      </c>
      <c r="E64" s="10" t="s">
        <v>7</v>
      </c>
      <c r="F64" s="10" t="s">
        <v>28</v>
      </c>
      <c r="G64" s="43" t="s">
        <v>12</v>
      </c>
      <c r="H64" s="79" t="s">
        <v>33</v>
      </c>
      <c r="I64" s="79" t="s">
        <v>30</v>
      </c>
      <c r="J64" s="79" t="s">
        <v>31</v>
      </c>
      <c r="K64" s="79" t="s">
        <v>32</v>
      </c>
      <c r="L64" s="79" t="s">
        <v>24</v>
      </c>
      <c r="M64" s="80" t="s">
        <v>23</v>
      </c>
      <c r="N64" s="81" t="s">
        <v>37</v>
      </c>
      <c r="O64" s="82" t="s">
        <v>16</v>
      </c>
      <c r="P64" s="82" t="s">
        <v>17</v>
      </c>
      <c r="Q64" s="82" t="s">
        <v>18</v>
      </c>
      <c r="R64" s="83" t="s">
        <v>19</v>
      </c>
      <c r="S64" s="83" t="s">
        <v>20</v>
      </c>
      <c r="T64" s="83" t="s">
        <v>21</v>
      </c>
      <c r="U64" s="80" t="s">
        <v>22</v>
      </c>
    </row>
    <row r="65" spans="1:23" ht="15">
      <c r="B65" s="77"/>
      <c r="C65" s="77"/>
      <c r="D65" s="77"/>
      <c r="E65" s="77"/>
      <c r="F65" s="77"/>
      <c r="G65" s="78"/>
      <c r="H65" s="69"/>
      <c r="I65" s="69"/>
      <c r="N65" s="5"/>
      <c r="R65" s="76"/>
      <c r="S65" s="76"/>
      <c r="T65" s="76"/>
      <c r="U65" s="76"/>
    </row>
    <row r="66" spans="1:23">
      <c r="A66" s="38" t="str">
        <f>IF(AND(N67=""),1,"")</f>
        <v/>
      </c>
      <c r="B66" s="84">
        <f>IF(B65="",1,B65+1)</f>
        <v>1</v>
      </c>
      <c r="C66" s="84">
        <f ca="1">IF(M66="","",VLOOKUP($B66,INDIRECT(L66),2,FALSE))</f>
        <v>17</v>
      </c>
      <c r="D66" s="67" t="str">
        <f ca="1">IF($C66="","",IF(ISERROR(VLOOKUP(C66,Athletes,2,FALSE)),"Unknown Athlete",PROPER(VLOOKUP(C66,Athletes,2,FALSE))))</f>
        <v>Beth Ireland</v>
      </c>
      <c r="E66" s="67" t="str">
        <f ca="1">IF($C66="","",IF(VLOOKUP(C66,Athletes,3,FALSE)="","",VLOOKUP(C66,Athletes,3,FALSE)))</f>
        <v>cac</v>
      </c>
      <c r="F66" s="67" t="str">
        <f ca="1">IF($C66="","",IF(ISERROR(VLOOKUP(C66,Athletes,7,FALSE)),"",VLOOKUP(C66,Athletes,7,FALSE)))</f>
        <v/>
      </c>
      <c r="G66" s="85">
        <f ca="1">IF(M66="","",VLOOKUP($B66,INDIRECT(L66),6,FALSE))</f>
        <v>11</v>
      </c>
      <c r="H66" s="69" t="str">
        <f ca="1">"U" &amp; ROW(H66)+1-$B66 &amp; ":U" &amp; ROW(H66)-$B66+VLOOKUP(1,INDIRECT("A" &amp; ROW(H66)+1-$B66 &amp; ":B999"),2,0)</f>
        <v>U66:U70</v>
      </c>
      <c r="I66" s="69" t="str">
        <f ca="1">"R" &amp; ROW(I66)+1-$B66 &amp; ":R" &amp; ROW(I66)-$B66+VLOOKUP(1,INDIRECT("A" &amp; ROW(I66)+1-$B66 &amp; ":B999"),2,0)</f>
        <v>R66:R70</v>
      </c>
      <c r="J66" s="69" t="str">
        <f ca="1">"S" &amp; ROW(J66)+1-$B66 &amp; ":S" &amp; ROW(J66)-$B66+VLOOKUP(1,INDIRECT("A" &amp; ROW(J66)+1-$B66 &amp; ":B999"),2,0)</f>
        <v>S66:S70</v>
      </c>
      <c r="K66" s="69" t="str">
        <f ca="1">"T" &amp; ROW(K66)+1-$B66 &amp; ":T" &amp; ROW(K66)-$B66+VLOOKUP(1,INDIRECT("A" &amp; ROW(K66)+1-$B66 &amp; ":B999"),2,0)</f>
        <v>T66:T70</v>
      </c>
      <c r="L66" s="69" t="str">
        <f ca="1">"M" &amp; ROW(I66)+1-$B66 &amp; ":U" &amp; ROW(I66)-$B66+VLOOKUP(1,INDIRECT("A" &amp; ROW(I66)+1-$B66 &amp; ":B999"),2,0)</f>
        <v>M66:U70</v>
      </c>
      <c r="M66" s="5">
        <f ca="1">IF(N66="","",RANK($U66,INDIRECT(H66),0))</f>
        <v>5</v>
      </c>
      <c r="N66" s="7">
        <v>15</v>
      </c>
      <c r="O66" s="76">
        <v>8</v>
      </c>
      <c r="P66" s="76">
        <v>0</v>
      </c>
      <c r="Q66" s="76">
        <v>0</v>
      </c>
      <c r="R66" s="76">
        <f>IF(RANK($O66,$O66:$Q66,0)=1,$O66,IF(RANK($P66,$O66:$Q66,0)=1,$P66,$Q66))</f>
        <v>8</v>
      </c>
      <c r="S66" s="76">
        <f>IF(RANK($O66,$O66:$Q66,0)=2,$O66,IF(RANK($P66,$O66:$Q66,0)=2,$P66,$Q66))</f>
        <v>0</v>
      </c>
      <c r="T66" s="76">
        <f>IF(RANK($O66,$O66:$Q66,0)=3,$O66,IF(RANK($P66,$O66:$Q66,0)=3,$P66,$Q66))</f>
        <v>0</v>
      </c>
      <c r="U66" s="76">
        <f>((($R66)*10000)+$S66)*10000+$T66+$N66/1000</f>
        <v>800000000.01499999</v>
      </c>
    </row>
    <row r="67" spans="1:23">
      <c r="A67" s="38" t="str">
        <f>IF(AND(N68=""),1,"")</f>
        <v/>
      </c>
      <c r="B67" s="84">
        <f>IF(B66="",1,B66+1)</f>
        <v>2</v>
      </c>
      <c r="C67" s="84">
        <f ca="1">IF(M67="","",VLOOKUP($B67,INDIRECT(L67),2,FALSE))</f>
        <v>16</v>
      </c>
      <c r="D67" s="67" t="str">
        <f ca="1">IF($C67="","",IF(ISERROR(VLOOKUP(C67,Athletes,2,FALSE)),"Unknown Athlete",PROPER(VLOOKUP(C67,Athletes,2,FALSE))))</f>
        <v>Milly Hancock</v>
      </c>
      <c r="E67" s="67" t="str">
        <f ca="1">IF($C67="","",IF(VLOOKUP(C67,Athletes,3,FALSE)="","",VLOOKUP(C67,Athletes,3,FALSE)))</f>
        <v>cac</v>
      </c>
      <c r="F67" s="67" t="str">
        <f ca="1">IF($C67="","",IF(ISERROR(VLOOKUP(C67,Athletes,7,FALSE)),"",VLOOKUP(C67,Athletes,7,FALSE)))</f>
        <v/>
      </c>
      <c r="G67" s="85">
        <f ca="1">IF(M67="","",VLOOKUP($B67,INDIRECT(L67),6,FALSE))</f>
        <v>11</v>
      </c>
      <c r="H67" s="69" t="str">
        <f ca="1">"U" &amp; ROW(H67)+1-$B67 &amp; ":U" &amp; ROW(H67)-$B67+VLOOKUP(1,INDIRECT("A" &amp; ROW(H67)+1-$B67 &amp; ":B999"),2,0)</f>
        <v>U66:U70</v>
      </c>
      <c r="I67" s="69" t="str">
        <f ca="1">"R" &amp; ROW(I67)+1-$B67 &amp; ":R" &amp; ROW(I67)-$B67+VLOOKUP(1,INDIRECT("A" &amp; ROW(I67)+1-$B67 &amp; ":B999"),2,0)</f>
        <v>R66:R70</v>
      </c>
      <c r="J67" s="69" t="str">
        <f ca="1">"S" &amp; ROW(J67)+1-$B67 &amp; ":S" &amp; ROW(J67)-$B67+VLOOKUP(1,INDIRECT("A" &amp; ROW(J67)+1-$B67 &amp; ":B999"),2,0)</f>
        <v>S66:S70</v>
      </c>
      <c r="K67" s="69" t="str">
        <f ca="1">"T" &amp; ROW(K67)+1-$B67 &amp; ":T" &amp; ROW(K67)-$B67+VLOOKUP(1,INDIRECT("A" &amp; ROW(K67)+1-$B67 &amp; ":B999"),2,0)</f>
        <v>T66:T70</v>
      </c>
      <c r="L67" s="69" t="str">
        <f ca="1">"M" &amp; ROW(I67)+1-$B67 &amp; ":U" &amp; ROW(I67)-$B67+VLOOKUP(1,INDIRECT("A" &amp; ROW(I67)+1-$B67 &amp; ":B999"),2,0)</f>
        <v>M66:U70</v>
      </c>
      <c r="M67" s="5">
        <f ca="1">IF(N67="","",RANK($U67,INDIRECT(H67),0))</f>
        <v>4</v>
      </c>
      <c r="N67" s="7">
        <v>14</v>
      </c>
      <c r="O67" s="76">
        <v>9</v>
      </c>
      <c r="P67" s="76">
        <v>0</v>
      </c>
      <c r="Q67" s="76">
        <v>0</v>
      </c>
      <c r="R67" s="76">
        <f>IF(RANK($O67,$O67:$Q67,0)=1,$O67,IF(RANK($P67,$O67:$Q67,0)=1,$P67,$Q67))</f>
        <v>9</v>
      </c>
      <c r="S67" s="76">
        <f>IF(RANK($O67,$O67:$Q67,0)=2,$O67,IF(RANK($P67,$O67:$Q67,0)=2,$P67,$Q67))</f>
        <v>0</v>
      </c>
      <c r="T67" s="76">
        <f>IF(RANK($O67,$O67:$Q67,0)=3,$O67,IF(RANK($P67,$O67:$Q67,0)=3,$P67,$Q67))</f>
        <v>0</v>
      </c>
      <c r="U67" s="76">
        <f>((($R67)*10000)+$S67)*10000+$T67+$N67/1000</f>
        <v>900000000.01400006</v>
      </c>
    </row>
    <row r="68" spans="1:23">
      <c r="A68" s="38" t="str">
        <f>IF(AND(N69=""),1,"")</f>
        <v/>
      </c>
      <c r="B68" s="84">
        <f>IF(B67="",1,B67+1)</f>
        <v>3</v>
      </c>
      <c r="C68" s="84">
        <f ca="1">IF(M68="","",VLOOKUP($B68,INDIRECT(L68),2,FALSE))</f>
        <v>13</v>
      </c>
      <c r="D68" s="67" t="str">
        <f ca="1">IF($C68="","",IF(ISERROR(VLOOKUP(C68,Athletes,2,FALSE)),"Unknown Athlete",PROPER(VLOOKUP(C68,Athletes,2,FALSE))))</f>
        <v>Karenza Riley</v>
      </c>
      <c r="E68" s="67" t="str">
        <f ca="1">IF($C68="","",IF(VLOOKUP(C68,Athletes,3,FALSE)="","",VLOOKUP(C68,Athletes,3,FALSE)))</f>
        <v>cac</v>
      </c>
      <c r="F68" s="67" t="str">
        <f ca="1">IF($C68="","",IF(ISERROR(VLOOKUP(C68,Athletes,7,FALSE)),"",VLOOKUP(C68,Athletes,7,FALSE)))</f>
        <v/>
      </c>
      <c r="G68" s="85">
        <f ca="1">IF(M68="","",VLOOKUP($B68,INDIRECT(L68),6,FALSE))</f>
        <v>10</v>
      </c>
      <c r="H68" s="69" t="str">
        <f ca="1">"U" &amp; ROW(H68)+1-$B68 &amp; ":U" &amp; ROW(H68)-$B68+VLOOKUP(1,INDIRECT("A" &amp; ROW(H68)+1-$B68 &amp; ":B999"),2,0)</f>
        <v>U66:U70</v>
      </c>
      <c r="I68" s="69" t="str">
        <f ca="1">"R" &amp; ROW(I68)+1-$B68 &amp; ":R" &amp; ROW(I68)-$B68+VLOOKUP(1,INDIRECT("A" &amp; ROW(I68)+1-$B68 &amp; ":B999"),2,0)</f>
        <v>R66:R70</v>
      </c>
      <c r="J68" s="69" t="str">
        <f ca="1">"S" &amp; ROW(J68)+1-$B68 &amp; ":S" &amp; ROW(J68)-$B68+VLOOKUP(1,INDIRECT("A" &amp; ROW(J68)+1-$B68 &amp; ":B999"),2,0)</f>
        <v>S66:S70</v>
      </c>
      <c r="K68" s="69" t="str">
        <f ca="1">"T" &amp; ROW(K68)+1-$B68 &amp; ":T" &amp; ROW(K68)-$B68+VLOOKUP(1,INDIRECT("A" &amp; ROW(K68)+1-$B68 &amp; ":B999"),2,0)</f>
        <v>T66:T70</v>
      </c>
      <c r="L68" s="69" t="str">
        <f ca="1">"M" &amp; ROW(I68)+1-$B68 &amp; ":U" &amp; ROW(I68)-$B68+VLOOKUP(1,INDIRECT("A" &amp; ROW(I68)+1-$B68 &amp; ":B999"),2,0)</f>
        <v>M66:U70</v>
      </c>
      <c r="M68" s="5">
        <f ca="1">IF(N68="","",RANK($U68,INDIRECT(H68),0))</f>
        <v>2</v>
      </c>
      <c r="N68" s="7">
        <v>16</v>
      </c>
      <c r="O68" s="76">
        <v>11</v>
      </c>
      <c r="P68" s="76">
        <v>0</v>
      </c>
      <c r="Q68" s="76">
        <v>0</v>
      </c>
      <c r="R68" s="76">
        <f>IF(RANK($O68,$O68:$Q68,0)=1,$O68,IF(RANK($P68,$O68:$Q68,0)=1,$P68,$Q68))</f>
        <v>11</v>
      </c>
      <c r="S68" s="76">
        <f>IF(RANK($O68,$O68:$Q68,0)=2,$O68,IF(RANK($P68,$O68:$Q68,0)=2,$P68,$Q68))</f>
        <v>0</v>
      </c>
      <c r="T68" s="76">
        <f>IF(RANK($O68,$O68:$Q68,0)=3,$O68,IF(RANK($P68,$O68:$Q68,0)=3,$P68,$Q68))</f>
        <v>0</v>
      </c>
      <c r="U68" s="76">
        <f>((($R68)*10000)+$S68)*10000+$T68+$N68/1000</f>
        <v>1100000000.016</v>
      </c>
    </row>
    <row r="69" spans="1:23">
      <c r="A69" s="38" t="str">
        <f>IF(AND(N70=""),1,"")</f>
        <v/>
      </c>
      <c r="B69" s="84">
        <f>IF(B68="",1,B68+1)</f>
        <v>4</v>
      </c>
      <c r="C69" s="84">
        <f ca="1">IF(M69="","",VLOOKUP($B69,INDIRECT(L69),2,FALSE))</f>
        <v>14</v>
      </c>
      <c r="D69" s="67" t="str">
        <f ca="1">IF($C69="","",IF(ISERROR(VLOOKUP(C69,Athletes,2,FALSE)),"Unknown Athlete",PROPER(VLOOKUP(C69,Athletes,2,FALSE))))</f>
        <v>Kizzy Dymond</v>
      </c>
      <c r="E69" s="67" t="str">
        <f ca="1">IF($C69="","",IF(VLOOKUP(C69,Athletes,3,FALSE)="","",VLOOKUP(C69,Athletes,3,FALSE)))</f>
        <v>cac</v>
      </c>
      <c r="F69" s="67" t="str">
        <f ca="1">IF($C69="","",IF(ISERROR(VLOOKUP(C69,Athletes,7,FALSE)),"",VLOOKUP(C69,Athletes,7,FALSE)))</f>
        <v/>
      </c>
      <c r="G69" s="85">
        <f ca="1">IF(M69="","",VLOOKUP($B69,INDIRECT(L69),6,FALSE))</f>
        <v>9</v>
      </c>
      <c r="H69" s="69" t="str">
        <f ca="1">"U" &amp; ROW(H69)+1-$B69 &amp; ":U" &amp; ROW(H69)-$B69+VLOOKUP(1,INDIRECT("A" &amp; ROW(H69)+1-$B69 &amp; ":B999"),2,0)</f>
        <v>U66:U70</v>
      </c>
      <c r="I69" s="69" t="str">
        <f ca="1">"R" &amp; ROW(I69)+1-$B69 &amp; ":R" &amp; ROW(I69)-$B69+VLOOKUP(1,INDIRECT("A" &amp; ROW(I69)+1-$B69 &amp; ":B999"),2,0)</f>
        <v>R66:R70</v>
      </c>
      <c r="J69" s="69" t="str">
        <f ca="1">"S" &amp; ROW(J69)+1-$B69 &amp; ":S" &amp; ROW(J69)-$B69+VLOOKUP(1,INDIRECT("A" &amp; ROW(J69)+1-$B69 &amp; ":B999"),2,0)</f>
        <v>S66:S70</v>
      </c>
      <c r="K69" s="69" t="str">
        <f ca="1">"T" &amp; ROW(K69)+1-$B69 &amp; ":T" &amp; ROW(K69)-$B69+VLOOKUP(1,INDIRECT("A" &amp; ROW(K69)+1-$B69 &amp; ":B999"),2,0)</f>
        <v>T66:T70</v>
      </c>
      <c r="L69" s="69" t="str">
        <f ca="1">"M" &amp; ROW(I69)+1-$B69 &amp; ":U" &amp; ROW(I69)-$B69+VLOOKUP(1,INDIRECT("A" &amp; ROW(I69)+1-$B69 &amp; ":B999"),2,0)</f>
        <v>M66:U70</v>
      </c>
      <c r="M69" s="5">
        <f ca="1">IF(N69="","",RANK($U69,INDIRECT(H69),0))</f>
        <v>1</v>
      </c>
      <c r="N69" s="7">
        <v>17</v>
      </c>
      <c r="O69" s="76">
        <v>11</v>
      </c>
      <c r="P69" s="76">
        <v>0</v>
      </c>
      <c r="Q69" s="76">
        <v>0</v>
      </c>
      <c r="R69" s="76">
        <f>IF(RANK($O69,$O69:$Q69,0)=1,$O69,IF(RANK($P69,$O69:$Q69,0)=1,$P69,$Q69))</f>
        <v>11</v>
      </c>
      <c r="S69" s="76">
        <f>IF(RANK($O69,$O69:$Q69,0)=2,$O69,IF(RANK($P69,$O69:$Q69,0)=2,$P69,$Q69))</f>
        <v>0</v>
      </c>
      <c r="T69" s="76">
        <f>IF(RANK($O69,$O69:$Q69,0)=3,$O69,IF(RANK($P69,$O69:$Q69,0)=3,$P69,$Q69))</f>
        <v>0</v>
      </c>
      <c r="U69" s="76">
        <f>((($R69)*10000)+$S69)*10000+$T69+$N69/1000</f>
        <v>1100000000.017</v>
      </c>
    </row>
    <row r="70" spans="1:23">
      <c r="A70" s="38">
        <f>IF(AND(N71=""),1,"")</f>
        <v>1</v>
      </c>
      <c r="B70" s="84">
        <f>IF(B69="",1,B69+1)</f>
        <v>5</v>
      </c>
      <c r="C70" s="84">
        <f ca="1">IF(M70="","",VLOOKUP($B70,INDIRECT(L70),2,FALSE))</f>
        <v>15</v>
      </c>
      <c r="D70" s="67" t="str">
        <f ca="1">IF($C70="","",IF(ISERROR(VLOOKUP(C70,Athletes,2,FALSE)),"Unknown Athlete",PROPER(VLOOKUP(C70,Athletes,2,FALSE))))</f>
        <v>Jenna Dymond</v>
      </c>
      <c r="E70" s="67" t="str">
        <f ca="1">IF($C70="","",IF(VLOOKUP(C70,Athletes,3,FALSE)="","",VLOOKUP(C70,Athletes,3,FALSE)))</f>
        <v>cac</v>
      </c>
      <c r="F70" s="67" t="str">
        <f ca="1">IF($C70="","",IF(ISERROR(VLOOKUP(C70,Athletes,7,FALSE)),"",VLOOKUP(C70,Athletes,7,FALSE)))</f>
        <v/>
      </c>
      <c r="G70" s="85">
        <f ca="1">IF(M70="","",VLOOKUP($B70,INDIRECT(L70),6,FALSE))</f>
        <v>8</v>
      </c>
      <c r="H70" s="69" t="str">
        <f ca="1">"U" &amp; ROW(H70)+1-$B70 &amp; ":U" &amp; ROW(H70)-$B70+VLOOKUP(1,INDIRECT("A" &amp; ROW(H70)+1-$B70 &amp; ":B999"),2,0)</f>
        <v>U66:U70</v>
      </c>
      <c r="I70" s="69" t="str">
        <f ca="1">"R" &amp; ROW(I70)+1-$B70 &amp; ":R" &amp; ROW(I70)-$B70+VLOOKUP(1,INDIRECT("A" &amp; ROW(I70)+1-$B70 &amp; ":B999"),2,0)</f>
        <v>R66:R70</v>
      </c>
      <c r="J70" s="69" t="str">
        <f ca="1">"S" &amp; ROW(J70)+1-$B70 &amp; ":S" &amp; ROW(J70)-$B70+VLOOKUP(1,INDIRECT("A" &amp; ROW(J70)+1-$B70 &amp; ":B999"),2,0)</f>
        <v>S66:S70</v>
      </c>
      <c r="K70" s="69" t="str">
        <f ca="1">"T" &amp; ROW(K70)+1-$B70 &amp; ":T" &amp; ROW(K70)-$B70+VLOOKUP(1,INDIRECT("A" &amp; ROW(K70)+1-$B70 &amp; ":B999"),2,0)</f>
        <v>T66:T70</v>
      </c>
      <c r="L70" s="69" t="str">
        <f ca="1">"M" &amp; ROW(I70)+1-$B70 &amp; ":U" &amp; ROW(I70)-$B70+VLOOKUP(1,INDIRECT("A" &amp; ROW(I70)+1-$B70 &amp; ":B999"),2,0)</f>
        <v>M66:U70</v>
      </c>
      <c r="M70" s="5">
        <f ca="1">IF(N70="","",RANK($U70,INDIRECT(H70),0))</f>
        <v>3</v>
      </c>
      <c r="N70" s="7">
        <v>13</v>
      </c>
      <c r="O70" s="76">
        <v>10</v>
      </c>
      <c r="P70" s="76">
        <v>0</v>
      </c>
      <c r="Q70" s="76">
        <v>0</v>
      </c>
      <c r="R70" s="76">
        <f>IF(RANK($O70,$O70:$Q70,0)=1,$O70,IF(RANK($P70,$O70:$Q70,0)=1,$P70,$Q70))</f>
        <v>10</v>
      </c>
      <c r="S70" s="76">
        <f>IF(RANK($O70,$O70:$Q70,0)=2,$O70,IF(RANK($P70,$O70:$Q70,0)=2,$P70,$Q70))</f>
        <v>0</v>
      </c>
      <c r="T70" s="76">
        <f>IF(RANK($O70,$O70:$Q70,0)=3,$O70,IF(RANK($P70,$O70:$Q70,0)=3,$P70,$Q70))</f>
        <v>0</v>
      </c>
      <c r="U70" s="76">
        <f>((($R70)*10000)+$S70)*10000+$T70+$N70/1000</f>
        <v>1000000000.013</v>
      </c>
    </row>
    <row r="71" spans="1:23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</row>
    <row r="72" spans="1:23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</row>
    <row r="73" spans="1:23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</row>
    <row r="74" spans="1:23" ht="18">
      <c r="B74" s="66" t="s">
        <v>10</v>
      </c>
      <c r="C74" s="66" t="s">
        <v>115</v>
      </c>
      <c r="E74" s="66"/>
      <c r="G74" s="68"/>
      <c r="N74" s="70" t="s">
        <v>15</v>
      </c>
      <c r="O74" s="71"/>
      <c r="P74" s="71"/>
      <c r="Q74" s="72"/>
      <c r="R74" s="72"/>
      <c r="S74" s="72"/>
      <c r="T74" s="72"/>
      <c r="U74" s="73"/>
      <c r="V74" s="73"/>
      <c r="W74" s="73"/>
    </row>
    <row r="75" spans="1:23" ht="15.75" customHeight="1">
      <c r="B75" s="66"/>
      <c r="D75" s="66"/>
      <c r="E75" s="74"/>
      <c r="N75" s="5"/>
      <c r="R75" s="76"/>
      <c r="S75" s="76"/>
      <c r="T75" s="76"/>
    </row>
    <row r="76" spans="1:23" ht="15.75" thickBot="1">
      <c r="A76" s="40" t="s">
        <v>29</v>
      </c>
      <c r="B76" s="10" t="s">
        <v>9</v>
      </c>
      <c r="C76" s="10" t="s">
        <v>37</v>
      </c>
      <c r="D76" s="10" t="s">
        <v>6</v>
      </c>
      <c r="E76" s="10" t="s">
        <v>7</v>
      </c>
      <c r="F76" s="10" t="s">
        <v>28</v>
      </c>
      <c r="G76" s="43" t="s">
        <v>12</v>
      </c>
      <c r="H76" s="79" t="s">
        <v>33</v>
      </c>
      <c r="I76" s="79" t="s">
        <v>30</v>
      </c>
      <c r="J76" s="79" t="s">
        <v>31</v>
      </c>
      <c r="K76" s="79" t="s">
        <v>32</v>
      </c>
      <c r="L76" s="79" t="s">
        <v>24</v>
      </c>
      <c r="M76" s="80" t="s">
        <v>23</v>
      </c>
      <c r="N76" s="81" t="s">
        <v>37</v>
      </c>
      <c r="O76" s="82" t="s">
        <v>16</v>
      </c>
      <c r="P76" s="82" t="s">
        <v>17</v>
      </c>
      <c r="Q76" s="82" t="s">
        <v>18</v>
      </c>
      <c r="R76" s="83" t="s">
        <v>19</v>
      </c>
      <c r="S76" s="83" t="s">
        <v>20</v>
      </c>
      <c r="T76" s="83" t="s">
        <v>21</v>
      </c>
      <c r="U76" s="80" t="s">
        <v>22</v>
      </c>
    </row>
    <row r="77" spans="1:23" ht="15">
      <c r="B77" s="77"/>
      <c r="C77" s="77"/>
      <c r="D77" s="77"/>
      <c r="E77" s="77"/>
      <c r="F77" s="77"/>
      <c r="G77" s="78"/>
      <c r="H77" s="69"/>
      <c r="I77" s="69"/>
      <c r="N77" s="5"/>
      <c r="R77" s="76"/>
      <c r="S77" s="76"/>
      <c r="T77" s="76"/>
      <c r="U77" s="76"/>
    </row>
    <row r="78" spans="1:23">
      <c r="A78" s="38">
        <f>IF(AND(N79=""),1,"")</f>
        <v>1</v>
      </c>
      <c r="B78" s="84">
        <f>IF(B77="",1,B77+1)</f>
        <v>1</v>
      </c>
      <c r="C78" s="84">
        <f ca="1">IF(M78="","",VLOOKUP($B78,INDIRECT(L78),2,FALSE))</f>
        <v>18</v>
      </c>
      <c r="D78" s="67" t="str">
        <f ca="1">IF($C78="","",IF(ISERROR(VLOOKUP(C78,Athletes,2,FALSE)),"Unknown Athlete",PROPER(VLOOKUP(C78,Athletes,2,FALSE))))</f>
        <v>Amelia Ireland</v>
      </c>
      <c r="E78" s="67" t="str">
        <f ca="1">IF($C78="","",IF(VLOOKUP(C78,Athletes,3,FALSE)="","",VLOOKUP(C78,Athletes,3,FALSE)))</f>
        <v>cac</v>
      </c>
      <c r="F78" s="67" t="str">
        <f ca="1">IF($C78="","",IF(ISERROR(VLOOKUP(C78,Athletes,7,FALSE)),"",VLOOKUP(C78,Athletes,7,FALSE)))</f>
        <v/>
      </c>
      <c r="G78" s="85">
        <f ca="1">IF(M78="","",VLOOKUP($B78,INDIRECT(L78),6,FALSE))</f>
        <v>10</v>
      </c>
      <c r="H78" s="69" t="str">
        <f ca="1">"U" &amp; ROW(H78)+1-$B78 &amp; ":U" &amp; ROW(H78)-$B78+VLOOKUP(1,INDIRECT("A" &amp; ROW(H78)+1-$B78 &amp; ":B999"),2,0)</f>
        <v>U78:U78</v>
      </c>
      <c r="I78" s="69" t="str">
        <f ca="1">"R" &amp; ROW(I78)+1-$B78 &amp; ":R" &amp; ROW(I78)-$B78+VLOOKUP(1,INDIRECT("A" &amp; ROW(I78)+1-$B78 &amp; ":B999"),2,0)</f>
        <v>R78:R78</v>
      </c>
      <c r="J78" s="69" t="str">
        <f ca="1">"S" &amp; ROW(J78)+1-$B78 &amp; ":S" &amp; ROW(J78)-$B78+VLOOKUP(1,INDIRECT("A" &amp; ROW(J78)+1-$B78 &amp; ":B999"),2,0)</f>
        <v>S78:S78</v>
      </c>
      <c r="K78" s="69" t="str">
        <f ca="1">"T" &amp; ROW(K78)+1-$B78 &amp; ":T" &amp; ROW(K78)-$B78+VLOOKUP(1,INDIRECT("A" &amp; ROW(K78)+1-$B78 &amp; ":B999"),2,0)</f>
        <v>T78:T78</v>
      </c>
      <c r="L78" s="69" t="str">
        <f ca="1">"M" &amp; ROW(I78)+1-$B78 &amp; ":U" &amp; ROW(I78)-$B78+VLOOKUP(1,INDIRECT("A" &amp; ROW(I78)+1-$B78 &amp; ":B999"),2,0)</f>
        <v>M78:U78</v>
      </c>
      <c r="M78" s="5">
        <f ca="1">IF(N78="","",RANK($U78,INDIRECT(H78),0))</f>
        <v>1</v>
      </c>
      <c r="N78" s="7">
        <v>18</v>
      </c>
      <c r="O78" s="76">
        <v>10</v>
      </c>
      <c r="P78" s="76">
        <v>0</v>
      </c>
      <c r="Q78" s="76">
        <v>0</v>
      </c>
      <c r="R78" s="76">
        <f>IF(RANK($O78,$O78:$Q78,0)=1,$O78,IF(RANK($P78,$O78:$Q78,0)=1,$P78,$Q78))</f>
        <v>10</v>
      </c>
      <c r="S78" s="76">
        <f>IF(RANK($O78,$O78:$Q78,0)=2,$O78,IF(RANK($P78,$O78:$Q78,0)=2,$P78,$Q78))</f>
        <v>0</v>
      </c>
      <c r="T78" s="76">
        <f>IF(RANK($O78,$O78:$Q78,0)=3,$O78,IF(RANK($P78,$O78:$Q78,0)=3,$P78,$Q78))</f>
        <v>0</v>
      </c>
      <c r="U78" s="76">
        <f>((($R78)*10000)+$S78)*10000+$T78+$N78/1000</f>
        <v>1000000000.018</v>
      </c>
    </row>
    <row r="79" spans="1:23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</row>
    <row r="80" spans="1:23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</row>
    <row r="81" spans="1:23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</row>
    <row r="82" spans="1:23" ht="18">
      <c r="B82" s="66" t="s">
        <v>10</v>
      </c>
      <c r="C82" s="66" t="s">
        <v>116</v>
      </c>
      <c r="E82" s="66"/>
      <c r="G82" s="68"/>
      <c r="N82" s="70" t="s">
        <v>15</v>
      </c>
      <c r="O82" s="71"/>
      <c r="P82" s="71"/>
      <c r="Q82" s="72"/>
      <c r="R82" s="72"/>
      <c r="S82" s="72"/>
      <c r="T82" s="72"/>
      <c r="U82" s="73"/>
      <c r="V82" s="73"/>
      <c r="W82" s="73"/>
    </row>
    <row r="83" spans="1:23" ht="15.75" customHeight="1">
      <c r="B83" s="66"/>
      <c r="D83" s="66"/>
      <c r="E83" s="74"/>
      <c r="N83" s="5"/>
      <c r="R83" s="76"/>
      <c r="S83" s="76"/>
      <c r="T83" s="76"/>
    </row>
    <row r="84" spans="1:23" ht="15.75" thickBot="1">
      <c r="A84" s="40" t="s">
        <v>29</v>
      </c>
      <c r="B84" s="10" t="s">
        <v>9</v>
      </c>
      <c r="C84" s="10" t="s">
        <v>37</v>
      </c>
      <c r="D84" s="10" t="s">
        <v>6</v>
      </c>
      <c r="E84" s="10" t="s">
        <v>7</v>
      </c>
      <c r="F84" s="10" t="s">
        <v>28</v>
      </c>
      <c r="G84" s="43" t="s">
        <v>12</v>
      </c>
      <c r="H84" s="79" t="s">
        <v>33</v>
      </c>
      <c r="I84" s="79" t="s">
        <v>30</v>
      </c>
      <c r="J84" s="79" t="s">
        <v>31</v>
      </c>
      <c r="K84" s="79" t="s">
        <v>32</v>
      </c>
      <c r="L84" s="79" t="s">
        <v>24</v>
      </c>
      <c r="M84" s="80" t="s">
        <v>23</v>
      </c>
      <c r="N84" s="81" t="s">
        <v>37</v>
      </c>
      <c r="O84" s="82" t="s">
        <v>16</v>
      </c>
      <c r="P84" s="82" t="s">
        <v>17</v>
      </c>
      <c r="Q84" s="82" t="s">
        <v>18</v>
      </c>
      <c r="R84" s="83" t="s">
        <v>19</v>
      </c>
      <c r="S84" s="83" t="s">
        <v>20</v>
      </c>
      <c r="T84" s="83" t="s">
        <v>21</v>
      </c>
      <c r="U84" s="80" t="s">
        <v>22</v>
      </c>
    </row>
    <row r="85" spans="1:23" ht="15">
      <c r="B85" s="77"/>
      <c r="C85" s="77"/>
      <c r="D85" s="77"/>
      <c r="E85" s="77"/>
      <c r="F85" s="77"/>
      <c r="G85" s="78"/>
      <c r="H85" s="69"/>
      <c r="I85" s="69"/>
      <c r="N85" s="5"/>
      <c r="R85" s="76"/>
      <c r="S85" s="76"/>
      <c r="T85" s="76"/>
      <c r="U85" s="76"/>
    </row>
    <row r="86" spans="1:23">
      <c r="A86" s="38" t="str">
        <f>IF(AND(N87=""),1,"")</f>
        <v/>
      </c>
      <c r="B86" s="84">
        <f>IF(B85="",1,B85+1)</f>
        <v>1</v>
      </c>
      <c r="C86" s="84">
        <f ca="1">IF(M86="","",VLOOKUP($B86,INDIRECT(L86),2,FALSE))</f>
        <v>1</v>
      </c>
      <c r="D86" s="67" t="str">
        <f ca="1">IF($C86="","",IF(ISERROR(VLOOKUP(C86,Athletes,2,FALSE)),"Unknown Athlete",PROPER(VLOOKUP(C86,Athletes,2,FALSE))))</f>
        <v>Isaac Keterer</v>
      </c>
      <c r="E86" s="67" t="str">
        <f ca="1">IF($C86="","",IF(VLOOKUP(C86,Athletes,3,FALSE)="","",VLOOKUP(C86,Athletes,3,FALSE)))</f>
        <v>N&amp;P</v>
      </c>
      <c r="F86" s="67" t="str">
        <f ca="1">IF($C86="","",IF(ISERROR(VLOOKUP(C86,Athletes,7,FALSE)),"",VLOOKUP(C86,Athletes,7,FALSE)))</f>
        <v/>
      </c>
      <c r="G86" s="85">
        <f ca="1">IF(M86="","",VLOOKUP($B86,INDIRECT(L86),6,FALSE))</f>
        <v>5</v>
      </c>
      <c r="H86" s="69" t="str">
        <f ca="1">"U" &amp; ROW(H86)+1-$B86 &amp; ":U" &amp; ROW(H86)-$B86+VLOOKUP(1,INDIRECT("A" &amp; ROW(H86)+1-$B86 &amp; ":B999"),2,0)</f>
        <v>U86:U89</v>
      </c>
      <c r="I86" s="69" t="str">
        <f ca="1">"R" &amp; ROW(I86)+1-$B86 &amp; ":R" &amp; ROW(I86)-$B86+VLOOKUP(1,INDIRECT("A" &amp; ROW(I86)+1-$B86 &amp; ":B999"),2,0)</f>
        <v>R86:R89</v>
      </c>
      <c r="J86" s="69" t="str">
        <f ca="1">"S" &amp; ROW(J86)+1-$B86 &amp; ":S" &amp; ROW(J86)-$B86+VLOOKUP(1,INDIRECT("A" &amp; ROW(J86)+1-$B86 &amp; ":B999"),2,0)</f>
        <v>S86:S89</v>
      </c>
      <c r="K86" s="69" t="str">
        <f ca="1">"T" &amp; ROW(K86)+1-$B86 &amp; ":T" &amp; ROW(K86)-$B86+VLOOKUP(1,INDIRECT("A" &amp; ROW(K86)+1-$B86 &amp; ":B999"),2,0)</f>
        <v>T86:T89</v>
      </c>
      <c r="L86" s="69" t="str">
        <f ca="1">"M" &amp; ROW(I86)+1-$B86 &amp; ":U" &amp; ROW(I86)-$B86+VLOOKUP(1,INDIRECT("A" &amp; ROW(I86)+1-$B86 &amp; ":B999"),2,0)</f>
        <v>M86:U89</v>
      </c>
      <c r="M86" s="5">
        <f ca="1">IF(N86="","",RANK($U86,INDIRECT(H86),0))</f>
        <v>1</v>
      </c>
      <c r="N86" s="7">
        <v>1</v>
      </c>
      <c r="O86" s="76">
        <v>5</v>
      </c>
      <c r="P86" s="76">
        <v>0</v>
      </c>
      <c r="Q86" s="76">
        <v>0</v>
      </c>
      <c r="R86" s="76">
        <f>IF(RANK($O86,$O86:$Q86,0)=1,$O86,IF(RANK($P86,$O86:$Q86,0)=1,$P86,$Q86))</f>
        <v>5</v>
      </c>
      <c r="S86" s="76">
        <f>IF(RANK($O86,$O86:$Q86,0)=2,$O86,IF(RANK($P86,$O86:$Q86,0)=2,$P86,$Q86))</f>
        <v>0</v>
      </c>
      <c r="T86" s="76">
        <f>IF(RANK($O86,$O86:$Q86,0)=3,$O86,IF(RANK($P86,$O86:$Q86,0)=3,$P86,$Q86))</f>
        <v>0</v>
      </c>
      <c r="U86" s="76">
        <f>((($R86)*10000)+$S86)*10000+$T86+$N86/1000</f>
        <v>500000000.00099999</v>
      </c>
    </row>
    <row r="87" spans="1:23">
      <c r="A87" s="38" t="str">
        <f>IF(AND(N88=""),1,"")</f>
        <v/>
      </c>
      <c r="B87" s="84">
        <f>IF(B86="",1,B86+1)</f>
        <v>2</v>
      </c>
      <c r="C87" s="84">
        <f ca="1">IF(M87="","",VLOOKUP($B87,INDIRECT(L87),2,FALSE))</f>
        <v>4</v>
      </c>
      <c r="D87" s="67" t="str">
        <f ca="1">IF($C87="","",IF(ISERROR(VLOOKUP(C87,Athletes,2,FALSE)),"Unknown Athlete",PROPER(VLOOKUP(C87,Athletes,2,FALSE))))</f>
        <v>Robol Kidane</v>
      </c>
      <c r="E87" s="67" t="str">
        <f ca="1">IF($C87="","",IF(VLOOKUP(C87,Athletes,3,FALSE)="","",VLOOKUP(C87,Athletes,3,FALSE)))</f>
        <v>N&amp;P</v>
      </c>
      <c r="F87" s="67" t="str">
        <f ca="1">IF($C87="","",IF(ISERROR(VLOOKUP(C87,Athletes,7,FALSE)),"",VLOOKUP(C87,Athletes,7,FALSE)))</f>
        <v/>
      </c>
      <c r="G87" s="85">
        <f ca="1">IF(M87="","",VLOOKUP($B87,INDIRECT(L87),6,FALSE))</f>
        <v>4.25</v>
      </c>
      <c r="H87" s="69" t="str">
        <f ca="1">"U" &amp; ROW(H87)+1-$B87 &amp; ":U" &amp; ROW(H87)-$B87+VLOOKUP(1,INDIRECT("A" &amp; ROW(H87)+1-$B87 &amp; ":B999"),2,0)</f>
        <v>U86:U89</v>
      </c>
      <c r="I87" s="69" t="str">
        <f ca="1">"R" &amp; ROW(I87)+1-$B87 &amp; ":R" &amp; ROW(I87)-$B87+VLOOKUP(1,INDIRECT("A" &amp; ROW(I87)+1-$B87 &amp; ":B999"),2,0)</f>
        <v>R86:R89</v>
      </c>
      <c r="J87" s="69" t="str">
        <f ca="1">"S" &amp; ROW(J87)+1-$B87 &amp; ":S" &amp; ROW(J87)-$B87+VLOOKUP(1,INDIRECT("A" &amp; ROW(J87)+1-$B87 &amp; ":B999"),2,0)</f>
        <v>S86:S89</v>
      </c>
      <c r="K87" s="69" t="str">
        <f ca="1">"T" &amp; ROW(K87)+1-$B87 &amp; ":T" &amp; ROW(K87)-$B87+VLOOKUP(1,INDIRECT("A" &amp; ROW(K87)+1-$B87 &amp; ":B999"),2,0)</f>
        <v>T86:T89</v>
      </c>
      <c r="L87" s="69" t="str">
        <f ca="1">"M" &amp; ROW(I87)+1-$B87 &amp; ":U" &amp; ROW(I87)-$B87+VLOOKUP(1,INDIRECT("A" &amp; ROW(I87)+1-$B87 &amp; ":B999"),2,0)</f>
        <v>M86:U89</v>
      </c>
      <c r="M87" s="5">
        <f ca="1">IF(N87="","",RANK($U87,INDIRECT(H87),0))</f>
        <v>3</v>
      </c>
      <c r="N87" s="7">
        <v>2</v>
      </c>
      <c r="O87" s="76">
        <v>4.25</v>
      </c>
      <c r="P87" s="76">
        <v>0</v>
      </c>
      <c r="Q87" s="76">
        <v>0</v>
      </c>
      <c r="R87" s="76">
        <f>IF(RANK($O87,$O87:$Q87,0)=1,$O87,IF(RANK($P87,$O87:$Q87,0)=1,$P87,$Q87))</f>
        <v>4.25</v>
      </c>
      <c r="S87" s="76">
        <f>IF(RANK($O87,$O87:$Q87,0)=2,$O87,IF(RANK($P87,$O87:$Q87,0)=2,$P87,$Q87))</f>
        <v>0</v>
      </c>
      <c r="T87" s="76">
        <f>IF(RANK($O87,$O87:$Q87,0)=3,$O87,IF(RANK($P87,$O87:$Q87,0)=3,$P87,$Q87))</f>
        <v>0</v>
      </c>
      <c r="U87" s="76">
        <f>((($R87)*10000)+$S87)*10000+$T87+$N87/1000</f>
        <v>425000000.00199997</v>
      </c>
    </row>
    <row r="88" spans="1:23">
      <c r="A88" s="38" t="str">
        <f>IF(AND(N89=""),1,"")</f>
        <v/>
      </c>
      <c r="B88" s="84">
        <f>IF(B87="",1,B87+1)</f>
        <v>3</v>
      </c>
      <c r="C88" s="84">
        <f ca="1">IF(M88="","",VLOOKUP($B88,INDIRECT(L88),2,FALSE))</f>
        <v>2</v>
      </c>
      <c r="D88" s="67" t="str">
        <f ca="1">IF($C88="","",IF(ISERROR(VLOOKUP(C88,Athletes,2,FALSE)),"Unknown Athlete",PROPER(VLOOKUP(C88,Athletes,2,FALSE))))</f>
        <v>George Mitchell</v>
      </c>
      <c r="E88" s="67" t="str">
        <f ca="1">IF($C88="","",IF(VLOOKUP(C88,Athletes,3,FALSE)="","",VLOOKUP(C88,Athletes,3,FALSE)))</f>
        <v>Unatt</v>
      </c>
      <c r="F88" s="67" t="str">
        <f ca="1">IF($C88="","",IF(ISERROR(VLOOKUP(C88,Athletes,7,FALSE)),"",VLOOKUP(C88,Athletes,7,FALSE)))</f>
        <v/>
      </c>
      <c r="G88" s="85">
        <f ca="1">IF(M88="","",VLOOKUP($B88,INDIRECT(L88),6,FALSE))</f>
        <v>4.25</v>
      </c>
      <c r="H88" s="69" t="str">
        <f ca="1">"U" &amp; ROW(H88)+1-$B88 &amp; ":U" &amp; ROW(H88)-$B88+VLOOKUP(1,INDIRECT("A" &amp; ROW(H88)+1-$B88 &amp; ":B999"),2,0)</f>
        <v>U86:U89</v>
      </c>
      <c r="I88" s="69" t="str">
        <f ca="1">"R" &amp; ROW(I88)+1-$B88 &amp; ":R" &amp; ROW(I88)-$B88+VLOOKUP(1,INDIRECT("A" &amp; ROW(I88)+1-$B88 &amp; ":B999"),2,0)</f>
        <v>R86:R89</v>
      </c>
      <c r="J88" s="69" t="str">
        <f ca="1">"S" &amp; ROW(J88)+1-$B88 &amp; ":S" &amp; ROW(J88)-$B88+VLOOKUP(1,INDIRECT("A" &amp; ROW(J88)+1-$B88 &amp; ":B999"),2,0)</f>
        <v>S86:S89</v>
      </c>
      <c r="K88" s="69" t="str">
        <f ca="1">"T" &amp; ROW(K88)+1-$B88 &amp; ":T" &amp; ROW(K88)-$B88+VLOOKUP(1,INDIRECT("A" &amp; ROW(K88)+1-$B88 &amp; ":B999"),2,0)</f>
        <v>T86:T89</v>
      </c>
      <c r="L88" s="69" t="str">
        <f ca="1">"M" &amp; ROW(I88)+1-$B88 &amp; ":U" &amp; ROW(I88)-$B88+VLOOKUP(1,INDIRECT("A" &amp; ROW(I88)+1-$B88 &amp; ":B999"),2,0)</f>
        <v>M86:U89</v>
      </c>
      <c r="M88" s="5">
        <f ca="1">IF(N88="","",RANK($U88,INDIRECT(H88),0))</f>
        <v>4</v>
      </c>
      <c r="N88" s="7">
        <v>3</v>
      </c>
      <c r="O88" s="76">
        <v>3.25</v>
      </c>
      <c r="P88" s="76">
        <v>0</v>
      </c>
      <c r="Q88" s="76">
        <v>0</v>
      </c>
      <c r="R88" s="76">
        <f>IF(RANK($O88,$O88:$Q88,0)=1,$O88,IF(RANK($P88,$O88:$Q88,0)=1,$P88,$Q88))</f>
        <v>3.25</v>
      </c>
      <c r="S88" s="76">
        <f>IF(RANK($O88,$O88:$Q88,0)=2,$O88,IF(RANK($P88,$O88:$Q88,0)=2,$P88,$Q88))</f>
        <v>0</v>
      </c>
      <c r="T88" s="76">
        <f>IF(RANK($O88,$O88:$Q88,0)=3,$O88,IF(RANK($P88,$O88:$Q88,0)=3,$P88,$Q88))</f>
        <v>0</v>
      </c>
      <c r="U88" s="76">
        <f>((($R88)*10000)+$S88)*10000+$T88+$N88/1000</f>
        <v>325000000.00300002</v>
      </c>
    </row>
    <row r="89" spans="1:23">
      <c r="A89" s="38">
        <f>IF(AND(N90=""),1,"")</f>
        <v>1</v>
      </c>
      <c r="B89" s="84">
        <f>IF(B88="",1,B88+1)</f>
        <v>4</v>
      </c>
      <c r="C89" s="84">
        <f ca="1">IF(M89="","",VLOOKUP($B89,INDIRECT(L89),2,FALSE))</f>
        <v>3</v>
      </c>
      <c r="D89" s="67" t="str">
        <f ca="1">IF($C89="","",IF(ISERROR(VLOOKUP(C89,Athletes,2,FALSE)),"Unknown Athlete",PROPER(VLOOKUP(C89,Athletes,2,FALSE))))</f>
        <v>Tom Kearney</v>
      </c>
      <c r="E89" s="67" t="str">
        <f ca="1">IF($C89="","",IF(VLOOKUP(C89,Athletes,3,FALSE)="","",VLOOKUP(C89,Athletes,3,FALSE)))</f>
        <v>cac</v>
      </c>
      <c r="F89" s="67" t="str">
        <f ca="1">IF($C89="","",IF(ISERROR(VLOOKUP(C89,Athletes,7,FALSE)),"",VLOOKUP(C89,Athletes,7,FALSE)))</f>
        <v/>
      </c>
      <c r="G89" s="85">
        <f ca="1">IF(M89="","",VLOOKUP($B89,INDIRECT(L89),6,FALSE))</f>
        <v>3.25</v>
      </c>
      <c r="H89" s="69" t="str">
        <f ca="1">"U" &amp; ROW(H89)+1-$B89 &amp; ":U" &amp; ROW(H89)-$B89+VLOOKUP(1,INDIRECT("A" &amp; ROW(H89)+1-$B89 &amp; ":B999"),2,0)</f>
        <v>U86:U89</v>
      </c>
      <c r="I89" s="69" t="str">
        <f ca="1">"R" &amp; ROW(I89)+1-$B89 &amp; ":R" &amp; ROW(I89)-$B89+VLOOKUP(1,INDIRECT("A" &amp; ROW(I89)+1-$B89 &amp; ":B999"),2,0)</f>
        <v>R86:R89</v>
      </c>
      <c r="J89" s="69" t="str">
        <f ca="1">"S" &amp; ROW(J89)+1-$B89 &amp; ":S" &amp; ROW(J89)-$B89+VLOOKUP(1,INDIRECT("A" &amp; ROW(J89)+1-$B89 &amp; ":B999"),2,0)</f>
        <v>S86:S89</v>
      </c>
      <c r="K89" s="69" t="str">
        <f ca="1">"T" &amp; ROW(K89)+1-$B89 &amp; ":T" &amp; ROW(K89)-$B89+VLOOKUP(1,INDIRECT("A" &amp; ROW(K89)+1-$B89 &amp; ":B999"),2,0)</f>
        <v>T86:T89</v>
      </c>
      <c r="L89" s="69" t="str">
        <f ca="1">"M" &amp; ROW(I89)+1-$B89 &amp; ":U" &amp; ROW(I89)-$B89+VLOOKUP(1,INDIRECT("A" &amp; ROW(I89)+1-$B89 &amp; ":B999"),2,0)</f>
        <v>M86:U89</v>
      </c>
      <c r="M89" s="5">
        <f ca="1">IF(N89="","",RANK($U89,INDIRECT(H89),0))</f>
        <v>2</v>
      </c>
      <c r="N89" s="7">
        <v>4</v>
      </c>
      <c r="O89" s="76">
        <v>4.25</v>
      </c>
      <c r="P89" s="76">
        <v>0</v>
      </c>
      <c r="Q89" s="76">
        <v>0</v>
      </c>
      <c r="R89" s="76">
        <f>IF(RANK($O89,$O89:$Q89,0)=1,$O89,IF(RANK($P89,$O89:$Q89,0)=1,$P89,$Q89))</f>
        <v>4.25</v>
      </c>
      <c r="S89" s="76">
        <f>IF(RANK($O89,$O89:$Q89,0)=2,$O89,IF(RANK($P89,$O89:$Q89,0)=2,$P89,$Q89))</f>
        <v>0</v>
      </c>
      <c r="T89" s="76">
        <f>IF(RANK($O89,$O89:$Q89,0)=3,$O89,IF(RANK($P89,$O89:$Q89,0)=3,$P89,$Q89))</f>
        <v>0</v>
      </c>
      <c r="U89" s="76">
        <f>((($R89)*10000)+$S89)*10000+$T89+$N89/1000</f>
        <v>425000000.00400001</v>
      </c>
    </row>
    <row r="90" spans="1:23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</row>
    <row r="91" spans="1:23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</row>
    <row r="92" spans="1:23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</row>
    <row r="93" spans="1:23" ht="18">
      <c r="B93" s="66" t="s">
        <v>10</v>
      </c>
      <c r="C93" s="66" t="s">
        <v>117</v>
      </c>
      <c r="E93" s="66"/>
      <c r="G93" s="68"/>
      <c r="N93" s="70" t="s">
        <v>15</v>
      </c>
      <c r="O93" s="71"/>
      <c r="P93" s="71"/>
      <c r="Q93" s="72"/>
      <c r="R93" s="72"/>
      <c r="S93" s="72"/>
      <c r="T93" s="72"/>
      <c r="U93" s="73"/>
      <c r="V93" s="73"/>
      <c r="W93" s="73"/>
    </row>
    <row r="94" spans="1:23" ht="15.75" customHeight="1">
      <c r="B94" s="66"/>
      <c r="D94" s="66"/>
      <c r="E94" s="74"/>
      <c r="N94" s="5"/>
      <c r="R94" s="76"/>
      <c r="S94" s="76"/>
      <c r="T94" s="76"/>
    </row>
    <row r="95" spans="1:23" ht="15.75" thickBot="1">
      <c r="A95" s="40" t="s">
        <v>29</v>
      </c>
      <c r="B95" s="10" t="s">
        <v>9</v>
      </c>
      <c r="C95" s="10" t="s">
        <v>37</v>
      </c>
      <c r="D95" s="10" t="s">
        <v>6</v>
      </c>
      <c r="E95" s="10" t="s">
        <v>7</v>
      </c>
      <c r="F95" s="10" t="s">
        <v>28</v>
      </c>
      <c r="G95" s="43" t="s">
        <v>12</v>
      </c>
      <c r="H95" s="79" t="s">
        <v>33</v>
      </c>
      <c r="I95" s="79" t="s">
        <v>30</v>
      </c>
      <c r="J95" s="79" t="s">
        <v>31</v>
      </c>
      <c r="K95" s="79" t="s">
        <v>32</v>
      </c>
      <c r="L95" s="79" t="s">
        <v>24</v>
      </c>
      <c r="M95" s="80" t="s">
        <v>23</v>
      </c>
      <c r="N95" s="81" t="s">
        <v>37</v>
      </c>
      <c r="O95" s="82" t="s">
        <v>16</v>
      </c>
      <c r="P95" s="82" t="s">
        <v>17</v>
      </c>
      <c r="Q95" s="82" t="s">
        <v>18</v>
      </c>
      <c r="R95" s="83" t="s">
        <v>19</v>
      </c>
      <c r="S95" s="83" t="s">
        <v>20</v>
      </c>
      <c r="T95" s="83" t="s">
        <v>21</v>
      </c>
      <c r="U95" s="80" t="s">
        <v>22</v>
      </c>
    </row>
    <row r="96" spans="1:23" ht="15">
      <c r="B96" s="77"/>
      <c r="C96" s="77"/>
      <c r="D96" s="77"/>
      <c r="E96" s="77"/>
      <c r="F96" s="77"/>
      <c r="G96" s="78"/>
      <c r="H96" s="69"/>
      <c r="I96" s="69"/>
      <c r="N96" s="5"/>
      <c r="R96" s="76"/>
      <c r="S96" s="76"/>
      <c r="T96" s="76"/>
      <c r="U96" s="76"/>
    </row>
    <row r="97" spans="1:23">
      <c r="A97" s="38" t="str">
        <f>IF(AND(N98=""),1,"")</f>
        <v/>
      </c>
      <c r="B97" s="84">
        <f>IF(B96="",1,B96+1)</f>
        <v>1</v>
      </c>
      <c r="C97" s="84">
        <f ca="1">IF(M97="","",VLOOKUP($B97,INDIRECT(L97),2,FALSE))</f>
        <v>5</v>
      </c>
      <c r="D97" s="67" t="str">
        <f ca="1">IF($C97="","",IF(ISERROR(VLOOKUP(C97,Athletes,2,FALSE)),"Unknown Athlete",PROPER(VLOOKUP(C97,Athletes,2,FALSE))))</f>
        <v>Kaitlin Keaney</v>
      </c>
      <c r="E97" s="67" t="str">
        <f ca="1">IF($C97="","",IF(VLOOKUP(C97,Athletes,3,FALSE)="","",VLOOKUP(C97,Athletes,3,FALSE)))</f>
        <v>cac</v>
      </c>
      <c r="F97" s="67" t="str">
        <f ca="1">IF($C97="","",IF(ISERROR(VLOOKUP(C97,Athletes,7,FALSE)),"",VLOOKUP(C97,Athletes,7,FALSE)))</f>
        <v/>
      </c>
      <c r="G97" s="85">
        <f ca="1">IF(M97="","",VLOOKUP($B97,INDIRECT(L97),6,FALSE))</f>
        <v>3.75</v>
      </c>
      <c r="H97" s="69" t="str">
        <f ca="1">"U" &amp; ROW(H97)+1-$B97 &amp; ":U" &amp; ROW(H97)-$B97+VLOOKUP(1,INDIRECT("A" &amp; ROW(H97)+1-$B97 &amp; ":B999"),2,0)</f>
        <v>U97:U98</v>
      </c>
      <c r="I97" s="69" t="str">
        <f ca="1">"R" &amp; ROW(I97)+1-$B97 &amp; ":R" &amp; ROW(I97)-$B97+VLOOKUP(1,INDIRECT("A" &amp; ROW(I97)+1-$B97 &amp; ":B999"),2,0)</f>
        <v>R97:R98</v>
      </c>
      <c r="J97" s="69" t="str">
        <f ca="1">"S" &amp; ROW(J97)+1-$B97 &amp; ":S" &amp; ROW(J97)-$B97+VLOOKUP(1,INDIRECT("A" &amp; ROW(J97)+1-$B97 &amp; ":B999"),2,0)</f>
        <v>S97:S98</v>
      </c>
      <c r="K97" s="69" t="str">
        <f ca="1">"T" &amp; ROW(K97)+1-$B97 &amp; ":T" &amp; ROW(K97)-$B97+VLOOKUP(1,INDIRECT("A" &amp; ROW(K97)+1-$B97 &amp; ":B999"),2,0)</f>
        <v>T97:T98</v>
      </c>
      <c r="L97" s="69" t="str">
        <f ca="1">"M" &amp; ROW(I97)+1-$B97 &amp; ":U" &amp; ROW(I97)-$B97+VLOOKUP(1,INDIRECT("A" &amp; ROW(I97)+1-$B97 &amp; ":B999"),2,0)</f>
        <v>M97:U98</v>
      </c>
      <c r="M97" s="5">
        <f ca="1">IF(N97="","",RANK($U97,INDIRECT(H97),0))</f>
        <v>1</v>
      </c>
      <c r="N97" s="7">
        <v>5</v>
      </c>
      <c r="O97" s="76">
        <v>3.75</v>
      </c>
      <c r="P97" s="76">
        <v>0</v>
      </c>
      <c r="Q97" s="76">
        <v>0</v>
      </c>
      <c r="R97" s="76">
        <f>IF(RANK($O97,$O97:$Q97,0)=1,$O97,IF(RANK($P97,$O97:$Q97,0)=1,$P97,$Q97))</f>
        <v>3.75</v>
      </c>
      <c r="S97" s="76">
        <f>IF(RANK($O97,$O97:$Q97,0)=2,$O97,IF(RANK($P97,$O97:$Q97,0)=2,$P97,$Q97))</f>
        <v>0</v>
      </c>
      <c r="T97" s="76">
        <f>IF(RANK($O97,$O97:$Q97,0)=3,$O97,IF(RANK($P97,$O97:$Q97,0)=3,$P97,$Q97))</f>
        <v>0</v>
      </c>
      <c r="U97" s="76">
        <f>((($R97)*10000)+$S97)*10000+$T97+$N97/1000</f>
        <v>375000000.005</v>
      </c>
    </row>
    <row r="98" spans="1:23">
      <c r="A98" s="38">
        <f>IF(AND(N99=""),1,"")</f>
        <v>1</v>
      </c>
      <c r="B98" s="84">
        <f>IF(B97="",1,B97+1)</f>
        <v>2</v>
      </c>
      <c r="C98" s="84">
        <f ca="1">IF(M98="","",VLOOKUP($B98,INDIRECT(L98),2,FALSE))</f>
        <v>6</v>
      </c>
      <c r="D98" s="67" t="str">
        <f ca="1">IF($C98="","",IF(ISERROR(VLOOKUP(C98,Athletes,2,FALSE)),"Unknown Athlete",PROPER(VLOOKUP(C98,Athletes,2,FALSE))))</f>
        <v>Fraya Miller</v>
      </c>
      <c r="E98" s="67" t="str">
        <f ca="1">IF($C98="","",IF(VLOOKUP(C98,Athletes,3,FALSE)="","",VLOOKUP(C98,Athletes,3,FALSE)))</f>
        <v>N&amp;P</v>
      </c>
      <c r="F98" s="67" t="str">
        <f ca="1">IF($C98="","",IF(ISERROR(VLOOKUP(C98,Athletes,7,FALSE)),"",VLOOKUP(C98,Athletes,7,FALSE)))</f>
        <v/>
      </c>
      <c r="G98" s="85">
        <f ca="1">IF(M98="","",VLOOKUP($B98,INDIRECT(L98),6,FALSE))</f>
        <v>3.5</v>
      </c>
      <c r="H98" s="69" t="str">
        <f ca="1">"U" &amp; ROW(H98)+1-$B98 &amp; ":U" &amp; ROW(H98)-$B98+VLOOKUP(1,INDIRECT("A" &amp; ROW(H98)+1-$B98 &amp; ":B999"),2,0)</f>
        <v>U97:U98</v>
      </c>
      <c r="I98" s="69" t="str">
        <f ca="1">"R" &amp; ROW(I98)+1-$B98 &amp; ":R" &amp; ROW(I98)-$B98+VLOOKUP(1,INDIRECT("A" &amp; ROW(I98)+1-$B98 &amp; ":B999"),2,0)</f>
        <v>R97:R98</v>
      </c>
      <c r="J98" s="69" t="str">
        <f ca="1">"S" &amp; ROW(J98)+1-$B98 &amp; ":S" &amp; ROW(J98)-$B98+VLOOKUP(1,INDIRECT("A" &amp; ROW(J98)+1-$B98 &amp; ":B999"),2,0)</f>
        <v>S97:S98</v>
      </c>
      <c r="K98" s="69" t="str">
        <f ca="1">"T" &amp; ROW(K98)+1-$B98 &amp; ":T" &amp; ROW(K98)-$B98+VLOOKUP(1,INDIRECT("A" &amp; ROW(K98)+1-$B98 &amp; ":B999"),2,0)</f>
        <v>T97:T98</v>
      </c>
      <c r="L98" s="69" t="str">
        <f ca="1">"M" &amp; ROW(I98)+1-$B98 &amp; ":U" &amp; ROW(I98)-$B98+VLOOKUP(1,INDIRECT("A" &amp; ROW(I98)+1-$B98 &amp; ":B999"),2,0)</f>
        <v>M97:U98</v>
      </c>
      <c r="M98" s="5">
        <f ca="1">IF(N98="","",RANK($U98,INDIRECT(H98),0))</f>
        <v>2</v>
      </c>
      <c r="N98" s="7">
        <v>6</v>
      </c>
      <c r="O98" s="76">
        <v>3.5</v>
      </c>
      <c r="P98" s="76">
        <v>0</v>
      </c>
      <c r="Q98" s="76">
        <v>0</v>
      </c>
      <c r="R98" s="76">
        <f>IF(RANK($O98,$O98:$Q98,0)=1,$O98,IF(RANK($P98,$O98:$Q98,0)=1,$P98,$Q98))</f>
        <v>3.5</v>
      </c>
      <c r="S98" s="76">
        <f>IF(RANK($O98,$O98:$Q98,0)=2,$O98,IF(RANK($P98,$O98:$Q98,0)=2,$P98,$Q98))</f>
        <v>0</v>
      </c>
      <c r="T98" s="76">
        <f>IF(RANK($O98,$O98:$Q98,0)=3,$O98,IF(RANK($P98,$O98:$Q98,0)=3,$P98,$Q98))</f>
        <v>0</v>
      </c>
      <c r="U98" s="76">
        <f>((($R98)*10000)+$S98)*10000+$T98+$N98/1000</f>
        <v>350000000.00599998</v>
      </c>
    </row>
    <row r="99" spans="1:23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</row>
    <row r="100" spans="1:23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</row>
    <row r="101" spans="1:23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</row>
    <row r="102" spans="1:23" ht="18">
      <c r="B102" s="66" t="s">
        <v>10</v>
      </c>
      <c r="C102" s="66" t="s">
        <v>118</v>
      </c>
      <c r="E102" s="66"/>
      <c r="G102" s="68"/>
      <c r="N102" s="70" t="s">
        <v>15</v>
      </c>
      <c r="O102" s="71"/>
      <c r="P102" s="71"/>
      <c r="Q102" s="72"/>
      <c r="R102" s="72"/>
      <c r="S102" s="72"/>
      <c r="T102" s="72"/>
      <c r="U102" s="73"/>
      <c r="V102" s="73"/>
      <c r="W102" s="73"/>
    </row>
    <row r="103" spans="1:23" ht="15.75" customHeight="1">
      <c r="B103" s="66"/>
      <c r="D103" s="66"/>
      <c r="E103" s="74"/>
      <c r="N103" s="5"/>
      <c r="R103" s="76"/>
      <c r="S103" s="76"/>
      <c r="T103" s="76"/>
    </row>
    <row r="104" spans="1:23" ht="15.75" thickBot="1">
      <c r="A104" s="40" t="s">
        <v>29</v>
      </c>
      <c r="B104" s="10" t="s">
        <v>9</v>
      </c>
      <c r="C104" s="10" t="s">
        <v>37</v>
      </c>
      <c r="D104" s="10" t="s">
        <v>6</v>
      </c>
      <c r="E104" s="10" t="s">
        <v>7</v>
      </c>
      <c r="F104" s="10" t="s">
        <v>28</v>
      </c>
      <c r="G104" s="43" t="s">
        <v>12</v>
      </c>
      <c r="H104" s="79" t="s">
        <v>33</v>
      </c>
      <c r="I104" s="79" t="s">
        <v>30</v>
      </c>
      <c r="J104" s="79" t="s">
        <v>31</v>
      </c>
      <c r="K104" s="79" t="s">
        <v>32</v>
      </c>
      <c r="L104" s="79" t="s">
        <v>24</v>
      </c>
      <c r="M104" s="80" t="s">
        <v>23</v>
      </c>
      <c r="N104" s="81" t="s">
        <v>37</v>
      </c>
      <c r="O104" s="82" t="s">
        <v>16</v>
      </c>
      <c r="P104" s="82" t="s">
        <v>17</v>
      </c>
      <c r="Q104" s="82" t="s">
        <v>18</v>
      </c>
      <c r="R104" s="83" t="s">
        <v>19</v>
      </c>
      <c r="S104" s="83" t="s">
        <v>20</v>
      </c>
      <c r="T104" s="83" t="s">
        <v>21</v>
      </c>
      <c r="U104" s="80" t="s">
        <v>22</v>
      </c>
    </row>
    <row r="105" spans="1:23" ht="15">
      <c r="B105" s="77"/>
      <c r="C105" s="77"/>
      <c r="D105" s="77"/>
      <c r="E105" s="77"/>
      <c r="F105" s="77"/>
      <c r="G105" s="78"/>
      <c r="H105" s="69"/>
      <c r="I105" s="69"/>
      <c r="N105" s="5"/>
      <c r="R105" s="76"/>
      <c r="S105" s="76"/>
      <c r="T105" s="76"/>
      <c r="U105" s="76"/>
    </row>
    <row r="106" spans="1:23">
      <c r="A106" s="38" t="str">
        <f>IF(AND(N107=""),1,"")</f>
        <v/>
      </c>
      <c r="B106" s="84">
        <f>IF(B105="",1,B105+1)</f>
        <v>1</v>
      </c>
      <c r="C106" s="84">
        <f ca="1">IF(M106="","",VLOOKUP($B106,INDIRECT(L106),2,FALSE))</f>
        <v>7</v>
      </c>
      <c r="D106" s="67" t="str">
        <f ca="1">IF($C106="","",IF(ISERROR(VLOOKUP(C106,Athletes,2,FALSE)),"Unknown Athlete",PROPER(VLOOKUP(C106,Athletes,2,FALSE))))</f>
        <v>Isaac Murray</v>
      </c>
      <c r="E106" s="67" t="str">
        <f ca="1">IF($C106="","",IF(VLOOKUP(C106,Athletes,3,FALSE)="","",VLOOKUP(C106,Athletes,3,FALSE)))</f>
        <v>cac</v>
      </c>
      <c r="F106" s="67" t="str">
        <f ca="1">IF($C106="","",IF(ISERROR(VLOOKUP(C106,Athletes,7,FALSE)),"",VLOOKUP(C106,Athletes,7,FALSE)))</f>
        <v/>
      </c>
      <c r="G106" s="85">
        <f ca="1">IF(M106="","",VLOOKUP($B106,INDIRECT(L106),6,FALSE))</f>
        <v>4.75</v>
      </c>
      <c r="H106" s="69" t="str">
        <f ca="1">"U" &amp; ROW(H106)+1-$B106 &amp; ":U" &amp; ROW(H106)-$B106+VLOOKUP(1,INDIRECT("A" &amp; ROW(H106)+1-$B106 &amp; ":B999"),2,0)</f>
        <v>U106:U108</v>
      </c>
      <c r="I106" s="69" t="str">
        <f ca="1">"R" &amp; ROW(I106)+1-$B106 &amp; ":R" &amp; ROW(I106)-$B106+VLOOKUP(1,INDIRECT("A" &amp; ROW(I106)+1-$B106 &amp; ":B999"),2,0)</f>
        <v>R106:R108</v>
      </c>
      <c r="J106" s="69" t="str">
        <f ca="1">"S" &amp; ROW(J106)+1-$B106 &amp; ":S" &amp; ROW(J106)-$B106+VLOOKUP(1,INDIRECT("A" &amp; ROW(J106)+1-$B106 &amp; ":B999"),2,0)</f>
        <v>S106:S108</v>
      </c>
      <c r="K106" s="69" t="str">
        <f ca="1">"T" &amp; ROW(K106)+1-$B106 &amp; ":T" &amp; ROW(K106)-$B106+VLOOKUP(1,INDIRECT("A" &amp; ROW(K106)+1-$B106 &amp; ":B999"),2,0)</f>
        <v>T106:T108</v>
      </c>
      <c r="L106" s="69" t="str">
        <f ca="1">"M" &amp; ROW(I106)+1-$B106 &amp; ":U" &amp; ROW(I106)-$B106+VLOOKUP(1,INDIRECT("A" &amp; ROW(I106)+1-$B106 &amp; ":B999"),2,0)</f>
        <v>M106:U108</v>
      </c>
      <c r="M106" s="5">
        <f ca="1">IF(N106="","",RANK($U106,INDIRECT(H106),0))</f>
        <v>3</v>
      </c>
      <c r="N106" s="7">
        <v>9</v>
      </c>
      <c r="O106" s="76">
        <v>4.25</v>
      </c>
      <c r="P106" s="76">
        <v>0</v>
      </c>
      <c r="Q106" s="76">
        <v>0</v>
      </c>
      <c r="R106" s="76">
        <f>IF(RANK($O106,$O106:$Q106,0)=1,$O106,IF(RANK($P106,$O106:$Q106,0)=1,$P106,$Q106))</f>
        <v>4.25</v>
      </c>
      <c r="S106" s="76">
        <f>IF(RANK($O106,$O106:$Q106,0)=2,$O106,IF(RANK($P106,$O106:$Q106,0)=2,$P106,$Q106))</f>
        <v>0</v>
      </c>
      <c r="T106" s="76">
        <f>IF(RANK($O106,$O106:$Q106,0)=3,$O106,IF(RANK($P106,$O106:$Q106,0)=3,$P106,$Q106))</f>
        <v>0</v>
      </c>
      <c r="U106" s="76">
        <f>((($R106)*10000)+$S106)*10000+$T106+$N106/1000</f>
        <v>425000000.009</v>
      </c>
    </row>
    <row r="107" spans="1:23">
      <c r="A107" s="38" t="str">
        <f>IF(AND(N108=""),1,"")</f>
        <v/>
      </c>
      <c r="B107" s="84">
        <f>IF(B106="",1,B106+1)</f>
        <v>2</v>
      </c>
      <c r="C107" s="84">
        <f ca="1">IF(M107="","",VLOOKUP($B107,INDIRECT(L107),2,FALSE))</f>
        <v>8</v>
      </c>
      <c r="D107" s="67" t="str">
        <f ca="1">IF($C107="","",IF(ISERROR(VLOOKUP(C107,Athletes,2,FALSE)),"Unknown Athlete",PROPER(VLOOKUP(C107,Athletes,2,FALSE))))</f>
        <v>Matthew Williams</v>
      </c>
      <c r="E107" s="67" t="str">
        <f ca="1">IF($C107="","",IF(VLOOKUP(C107,Athletes,3,FALSE)="","",VLOOKUP(C107,Athletes,3,FALSE)))</f>
        <v>cac</v>
      </c>
      <c r="F107" s="67" t="str">
        <f ca="1">IF($C107="","",IF(ISERROR(VLOOKUP(C107,Athletes,7,FALSE)),"",VLOOKUP(C107,Athletes,7,FALSE)))</f>
        <v/>
      </c>
      <c r="G107" s="85">
        <f ca="1">IF(M107="","",VLOOKUP($B107,INDIRECT(L107),6,FALSE))</f>
        <v>4.5</v>
      </c>
      <c r="H107" s="69" t="str">
        <f ca="1">"U" &amp; ROW(H107)+1-$B107 &amp; ":U" &amp; ROW(H107)-$B107+VLOOKUP(1,INDIRECT("A" &amp; ROW(H107)+1-$B107 &amp; ":B999"),2,0)</f>
        <v>U106:U108</v>
      </c>
      <c r="I107" s="69" t="str">
        <f ca="1">"R" &amp; ROW(I107)+1-$B107 &amp; ":R" &amp; ROW(I107)-$B107+VLOOKUP(1,INDIRECT("A" &amp; ROW(I107)+1-$B107 &amp; ":B999"),2,0)</f>
        <v>R106:R108</v>
      </c>
      <c r="J107" s="69" t="str">
        <f ca="1">"S" &amp; ROW(J107)+1-$B107 &amp; ":S" &amp; ROW(J107)-$B107+VLOOKUP(1,INDIRECT("A" &amp; ROW(J107)+1-$B107 &amp; ":B999"),2,0)</f>
        <v>S106:S108</v>
      </c>
      <c r="K107" s="69" t="str">
        <f ca="1">"T" &amp; ROW(K107)+1-$B107 &amp; ":T" &amp; ROW(K107)-$B107+VLOOKUP(1,INDIRECT("A" &amp; ROW(K107)+1-$B107 &amp; ":B999"),2,0)</f>
        <v>T106:T108</v>
      </c>
      <c r="L107" s="69" t="str">
        <f ca="1">"M" &amp; ROW(I107)+1-$B107 &amp; ":U" &amp; ROW(I107)-$B107+VLOOKUP(1,INDIRECT("A" &amp; ROW(I107)+1-$B107 &amp; ":B999"),2,0)</f>
        <v>M106:U108</v>
      </c>
      <c r="M107" s="5">
        <f ca="1">IF(N107="","",RANK($U107,INDIRECT(H107),0))</f>
        <v>1</v>
      </c>
      <c r="N107" s="7">
        <v>7</v>
      </c>
      <c r="O107" s="76">
        <v>4.75</v>
      </c>
      <c r="P107" s="76">
        <v>0</v>
      </c>
      <c r="Q107" s="76">
        <v>0</v>
      </c>
      <c r="R107" s="76">
        <f>IF(RANK($O107,$O107:$Q107,0)=1,$O107,IF(RANK($P107,$O107:$Q107,0)=1,$P107,$Q107))</f>
        <v>4.75</v>
      </c>
      <c r="S107" s="76">
        <f>IF(RANK($O107,$O107:$Q107,0)=2,$O107,IF(RANK($P107,$O107:$Q107,0)=2,$P107,$Q107))</f>
        <v>0</v>
      </c>
      <c r="T107" s="76">
        <f>IF(RANK($O107,$O107:$Q107,0)=3,$O107,IF(RANK($P107,$O107:$Q107,0)=3,$P107,$Q107))</f>
        <v>0</v>
      </c>
      <c r="U107" s="76">
        <f>((($R107)*10000)+$S107)*10000+$T107+$N107/1000</f>
        <v>475000000.00700003</v>
      </c>
    </row>
    <row r="108" spans="1:23">
      <c r="A108" s="38">
        <f>IF(AND(N109=""),1,"")</f>
        <v>1</v>
      </c>
      <c r="B108" s="84">
        <f>IF(B107="",1,B107+1)</f>
        <v>3</v>
      </c>
      <c r="C108" s="84">
        <f ca="1">IF(M108="","",VLOOKUP($B108,INDIRECT(L108),2,FALSE))</f>
        <v>9</v>
      </c>
      <c r="D108" s="67" t="str">
        <f ca="1">IF($C108="","",IF(ISERROR(VLOOKUP(C108,Athletes,2,FALSE)),"Unknown Athlete",PROPER(VLOOKUP(C108,Athletes,2,FALSE))))</f>
        <v>Rhys Johns</v>
      </c>
      <c r="E108" s="67" t="str">
        <f ca="1">IF($C108="","",IF(VLOOKUP(C108,Athletes,3,FALSE)="","",VLOOKUP(C108,Athletes,3,FALSE)))</f>
        <v>cac</v>
      </c>
      <c r="F108" s="67" t="str">
        <f ca="1">IF($C108="","",IF(ISERROR(VLOOKUP(C108,Athletes,7,FALSE)),"",VLOOKUP(C108,Athletes,7,FALSE)))</f>
        <v/>
      </c>
      <c r="G108" s="85">
        <f ca="1">IF(M108="","",VLOOKUP($B108,INDIRECT(L108),6,FALSE))</f>
        <v>4.25</v>
      </c>
      <c r="H108" s="69" t="str">
        <f ca="1">"U" &amp; ROW(H108)+1-$B108 &amp; ":U" &amp; ROW(H108)-$B108+VLOOKUP(1,INDIRECT("A" &amp; ROW(H108)+1-$B108 &amp; ":B999"),2,0)</f>
        <v>U106:U108</v>
      </c>
      <c r="I108" s="69" t="str">
        <f ca="1">"R" &amp; ROW(I108)+1-$B108 &amp; ":R" &amp; ROW(I108)-$B108+VLOOKUP(1,INDIRECT("A" &amp; ROW(I108)+1-$B108 &amp; ":B999"),2,0)</f>
        <v>R106:R108</v>
      </c>
      <c r="J108" s="69" t="str">
        <f ca="1">"S" &amp; ROW(J108)+1-$B108 &amp; ":S" &amp; ROW(J108)-$B108+VLOOKUP(1,INDIRECT("A" &amp; ROW(J108)+1-$B108 &amp; ":B999"),2,0)</f>
        <v>S106:S108</v>
      </c>
      <c r="K108" s="69" t="str">
        <f ca="1">"T" &amp; ROW(K108)+1-$B108 &amp; ":T" &amp; ROW(K108)-$B108+VLOOKUP(1,INDIRECT("A" &amp; ROW(K108)+1-$B108 &amp; ":B999"),2,0)</f>
        <v>T106:T108</v>
      </c>
      <c r="L108" s="69" t="str">
        <f ca="1">"M" &amp; ROW(I108)+1-$B108 &amp; ":U" &amp; ROW(I108)-$B108+VLOOKUP(1,INDIRECT("A" &amp; ROW(I108)+1-$B108 &amp; ":B999"),2,0)</f>
        <v>M106:U108</v>
      </c>
      <c r="M108" s="5">
        <f ca="1">IF(N108="","",RANK($U108,INDIRECT(H108),0))</f>
        <v>2</v>
      </c>
      <c r="N108" s="7">
        <v>8</v>
      </c>
      <c r="O108" s="76">
        <v>4.5</v>
      </c>
      <c r="P108" s="76">
        <v>0</v>
      </c>
      <c r="Q108" s="76">
        <v>0</v>
      </c>
      <c r="R108" s="76">
        <f>IF(RANK($O108,$O108:$Q108,0)=1,$O108,IF(RANK($P108,$O108:$Q108,0)=1,$P108,$Q108))</f>
        <v>4.5</v>
      </c>
      <c r="S108" s="76">
        <f>IF(RANK($O108,$O108:$Q108,0)=2,$O108,IF(RANK($P108,$O108:$Q108,0)=2,$P108,$Q108))</f>
        <v>0</v>
      </c>
      <c r="T108" s="76">
        <f>IF(RANK($O108,$O108:$Q108,0)=3,$O108,IF(RANK($P108,$O108:$Q108,0)=3,$P108,$Q108))</f>
        <v>0</v>
      </c>
      <c r="U108" s="76">
        <f>((($R108)*10000)+$S108)*10000+$T108+$N108/1000</f>
        <v>450000000.00800002</v>
      </c>
    </row>
    <row r="109" spans="1:23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</row>
    <row r="110" spans="1:23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</row>
    <row r="111" spans="1:23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</row>
    <row r="112" spans="1:23" ht="18">
      <c r="B112" s="66" t="s">
        <v>10</v>
      </c>
      <c r="C112" s="66" t="s">
        <v>119</v>
      </c>
      <c r="E112" s="66"/>
      <c r="G112" s="68"/>
      <c r="N112" s="70" t="s">
        <v>15</v>
      </c>
      <c r="O112" s="71"/>
      <c r="P112" s="71"/>
      <c r="Q112" s="72"/>
      <c r="R112" s="72"/>
      <c r="S112" s="72"/>
      <c r="T112" s="72"/>
      <c r="U112" s="73"/>
      <c r="V112" s="73"/>
      <c r="W112" s="73"/>
    </row>
    <row r="113" spans="1:23" ht="15.75" customHeight="1">
      <c r="B113" s="66"/>
      <c r="D113" s="66"/>
      <c r="E113" s="74"/>
      <c r="N113" s="5"/>
      <c r="R113" s="76"/>
      <c r="S113" s="76"/>
      <c r="T113" s="76"/>
    </row>
    <row r="114" spans="1:23" ht="15.75" thickBot="1">
      <c r="A114" s="40" t="s">
        <v>29</v>
      </c>
      <c r="B114" s="10" t="s">
        <v>9</v>
      </c>
      <c r="C114" s="10" t="s">
        <v>37</v>
      </c>
      <c r="D114" s="10" t="s">
        <v>6</v>
      </c>
      <c r="E114" s="10" t="s">
        <v>7</v>
      </c>
      <c r="F114" s="10" t="s">
        <v>28</v>
      </c>
      <c r="G114" s="43" t="s">
        <v>12</v>
      </c>
      <c r="H114" s="79" t="s">
        <v>33</v>
      </c>
      <c r="I114" s="79" t="s">
        <v>30</v>
      </c>
      <c r="J114" s="79" t="s">
        <v>31</v>
      </c>
      <c r="K114" s="79" t="s">
        <v>32</v>
      </c>
      <c r="L114" s="79" t="s">
        <v>24</v>
      </c>
      <c r="M114" s="80" t="s">
        <v>23</v>
      </c>
      <c r="N114" s="81" t="s">
        <v>37</v>
      </c>
      <c r="O114" s="82" t="s">
        <v>16</v>
      </c>
      <c r="P114" s="82" t="s">
        <v>17</v>
      </c>
      <c r="Q114" s="82" t="s">
        <v>18</v>
      </c>
      <c r="R114" s="83" t="s">
        <v>19</v>
      </c>
      <c r="S114" s="83" t="s">
        <v>20</v>
      </c>
      <c r="T114" s="83" t="s">
        <v>21</v>
      </c>
      <c r="U114" s="80" t="s">
        <v>22</v>
      </c>
    </row>
    <row r="115" spans="1:23" ht="15">
      <c r="B115" s="77"/>
      <c r="C115" s="77"/>
      <c r="D115" s="77"/>
      <c r="E115" s="77"/>
      <c r="F115" s="77"/>
      <c r="G115" s="78"/>
      <c r="H115" s="69"/>
      <c r="I115" s="69"/>
      <c r="N115" s="5"/>
      <c r="R115" s="76"/>
      <c r="S115" s="76"/>
      <c r="T115" s="76"/>
      <c r="U115" s="76"/>
    </row>
    <row r="116" spans="1:23">
      <c r="A116" s="38">
        <f>IF(AND(N117=""),1,"")</f>
        <v>1</v>
      </c>
      <c r="B116" s="84">
        <f>IF(B115="",1,B115+1)</f>
        <v>1</v>
      </c>
      <c r="C116" s="84">
        <f ca="1">IF(M116="","",VLOOKUP($B116,INDIRECT(L116),2,FALSE))</f>
        <v>10</v>
      </c>
      <c r="D116" s="67" t="str">
        <f ca="1">IF($C116="","",IF(ISERROR(VLOOKUP(C116,Athletes,2,FALSE)),"Unknown Athlete",PROPER(VLOOKUP(C116,Athletes,2,FALSE))))</f>
        <v>Catherine Groves</v>
      </c>
      <c r="E116" s="67" t="str">
        <f ca="1">IF($C116="","",IF(VLOOKUP(C116,Athletes,3,FALSE)="","",VLOOKUP(C116,Athletes,3,FALSE)))</f>
        <v>cac</v>
      </c>
      <c r="F116" s="67" t="str">
        <f ca="1">IF($C116="","",IF(ISERROR(VLOOKUP(C116,Athletes,7,FALSE)),"",VLOOKUP(C116,Athletes,7,FALSE)))</f>
        <v/>
      </c>
      <c r="G116" s="85">
        <f ca="1">IF(M116="","",VLOOKUP($B116,INDIRECT(L116),6,FALSE))</f>
        <v>3.5</v>
      </c>
      <c r="H116" s="69" t="str">
        <f ca="1">"U" &amp; ROW(H116)+1-$B116 &amp; ":U" &amp; ROW(H116)-$B116+VLOOKUP(1,INDIRECT("A" &amp; ROW(H116)+1-$B116 &amp; ":B999"),2,0)</f>
        <v>U116:U116</v>
      </c>
      <c r="I116" s="69" t="str">
        <f ca="1">"R" &amp; ROW(I116)+1-$B116 &amp; ":R" &amp; ROW(I116)-$B116+VLOOKUP(1,INDIRECT("A" &amp; ROW(I116)+1-$B116 &amp; ":B999"),2,0)</f>
        <v>R116:R116</v>
      </c>
      <c r="J116" s="69" t="str">
        <f ca="1">"S" &amp; ROW(J116)+1-$B116 &amp; ":S" &amp; ROW(J116)-$B116+VLOOKUP(1,INDIRECT("A" &amp; ROW(J116)+1-$B116 &amp; ":B999"),2,0)</f>
        <v>S116:S116</v>
      </c>
      <c r="K116" s="69" t="str">
        <f ca="1">"T" &amp; ROW(K116)+1-$B116 &amp; ":T" &amp; ROW(K116)-$B116+VLOOKUP(1,INDIRECT("A" &amp; ROW(K116)+1-$B116 &amp; ":B999"),2,0)</f>
        <v>T116:T116</v>
      </c>
      <c r="L116" s="69" t="str">
        <f ca="1">"M" &amp; ROW(I116)+1-$B116 &amp; ":U" &amp; ROW(I116)-$B116+VLOOKUP(1,INDIRECT("A" &amp; ROW(I116)+1-$B116 &amp; ":B999"),2,0)</f>
        <v>M116:U116</v>
      </c>
      <c r="M116" s="5">
        <f ca="1">IF(N116="","",RANK($U116,INDIRECT(H116),0))</f>
        <v>1</v>
      </c>
      <c r="N116" s="7">
        <v>10</v>
      </c>
      <c r="O116" s="76">
        <v>3.5</v>
      </c>
      <c r="P116" s="76">
        <v>0</v>
      </c>
      <c r="Q116" s="76">
        <v>0</v>
      </c>
      <c r="R116" s="76">
        <f>IF(RANK($O116,$O116:$Q116,0)=1,$O116,IF(RANK($P116,$O116:$Q116,0)=1,$P116,$Q116))</f>
        <v>3.5</v>
      </c>
      <c r="S116" s="76">
        <f>IF(RANK($O116,$O116:$Q116,0)=2,$O116,IF(RANK($P116,$O116:$Q116,0)=2,$P116,$Q116))</f>
        <v>0</v>
      </c>
      <c r="T116" s="76">
        <f>IF(RANK($O116,$O116:$Q116,0)=3,$O116,IF(RANK($P116,$O116:$Q116,0)=3,$P116,$Q116))</f>
        <v>0</v>
      </c>
      <c r="U116" s="76">
        <f>((($R116)*10000)+$S116)*10000+$T116+$N116/1000</f>
        <v>350000000.00999999</v>
      </c>
    </row>
    <row r="117" spans="1:23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</row>
    <row r="118" spans="1:23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</row>
    <row r="119" spans="1:23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</row>
    <row r="120" spans="1:23" ht="18">
      <c r="B120" s="66" t="s">
        <v>10</v>
      </c>
      <c r="C120" s="66" t="s">
        <v>120</v>
      </c>
      <c r="E120" s="66"/>
      <c r="G120" s="68"/>
      <c r="N120" s="70" t="s">
        <v>15</v>
      </c>
      <c r="O120" s="71"/>
      <c r="P120" s="71"/>
      <c r="Q120" s="72"/>
      <c r="R120" s="72"/>
      <c r="S120" s="72"/>
      <c r="T120" s="72"/>
      <c r="U120" s="73"/>
      <c r="V120" s="73"/>
      <c r="W120" s="73"/>
    </row>
    <row r="121" spans="1:23" ht="15.75" customHeight="1">
      <c r="B121" s="66"/>
      <c r="D121" s="66"/>
      <c r="E121" s="74"/>
      <c r="N121" s="5"/>
      <c r="R121" s="76"/>
      <c r="S121" s="76"/>
      <c r="T121" s="76"/>
    </row>
    <row r="122" spans="1:23" ht="15.75" thickBot="1">
      <c r="A122" s="40" t="s">
        <v>29</v>
      </c>
      <c r="B122" s="10" t="s">
        <v>9</v>
      </c>
      <c r="C122" s="10" t="s">
        <v>37</v>
      </c>
      <c r="D122" s="10" t="s">
        <v>6</v>
      </c>
      <c r="E122" s="10" t="s">
        <v>7</v>
      </c>
      <c r="F122" s="10" t="s">
        <v>28</v>
      </c>
      <c r="G122" s="43" t="s">
        <v>12</v>
      </c>
      <c r="H122" s="79" t="s">
        <v>33</v>
      </c>
      <c r="I122" s="79" t="s">
        <v>30</v>
      </c>
      <c r="J122" s="79" t="s">
        <v>31</v>
      </c>
      <c r="K122" s="79" t="s">
        <v>32</v>
      </c>
      <c r="L122" s="79" t="s">
        <v>24</v>
      </c>
      <c r="M122" s="80" t="s">
        <v>23</v>
      </c>
      <c r="N122" s="81" t="s">
        <v>37</v>
      </c>
      <c r="O122" s="82" t="s">
        <v>16</v>
      </c>
      <c r="P122" s="82" t="s">
        <v>17</v>
      </c>
      <c r="Q122" s="82" t="s">
        <v>18</v>
      </c>
      <c r="R122" s="83" t="s">
        <v>19</v>
      </c>
      <c r="S122" s="83" t="s">
        <v>20</v>
      </c>
      <c r="T122" s="83" t="s">
        <v>21</v>
      </c>
      <c r="U122" s="80" t="s">
        <v>22</v>
      </c>
    </row>
    <row r="123" spans="1:23" ht="15">
      <c r="B123" s="77"/>
      <c r="C123" s="77"/>
      <c r="D123" s="77"/>
      <c r="E123" s="77"/>
      <c r="F123" s="77"/>
      <c r="G123" s="78"/>
      <c r="H123" s="69"/>
      <c r="I123" s="69"/>
      <c r="N123" s="5"/>
      <c r="R123" s="76"/>
      <c r="S123" s="76"/>
      <c r="T123" s="76"/>
      <c r="U123" s="76"/>
    </row>
    <row r="124" spans="1:23">
      <c r="A124" s="38">
        <f>IF(AND(N125=""),1,"")</f>
        <v>1</v>
      </c>
      <c r="B124" s="84">
        <f>IF(B123="",1,B123+1)</f>
        <v>1</v>
      </c>
      <c r="C124" s="84">
        <f ca="1">IF(M124="","",VLOOKUP($B124,INDIRECT(L124),2,FALSE))</f>
        <v>11</v>
      </c>
      <c r="D124" s="67" t="str">
        <f ca="1">IF($C124="","",IF(ISERROR(VLOOKUP(C124,Athletes,2,FALSE)),"Unknown Athlete",PROPER(VLOOKUP(C124,Athletes,2,FALSE))))</f>
        <v>Leon Smith</v>
      </c>
      <c r="E124" s="67" t="str">
        <f ca="1">IF($C124="","",IF(VLOOKUP(C124,Athletes,3,FALSE)="","",VLOOKUP(C124,Athletes,3,FALSE)))</f>
        <v>cac</v>
      </c>
      <c r="F124" s="67" t="str">
        <f ca="1">IF($C124="","",IF(ISERROR(VLOOKUP(C124,Athletes,7,FALSE)),"",VLOOKUP(C124,Athletes,7,FALSE)))</f>
        <v/>
      </c>
      <c r="G124" s="85">
        <f ca="1">IF(M124="","",VLOOKUP($B124,INDIRECT(L124),6,FALSE))</f>
        <v>4.5</v>
      </c>
      <c r="H124" s="69" t="str">
        <f ca="1">"U" &amp; ROW(H124)+1-$B124 &amp; ":U" &amp; ROW(H124)-$B124+VLOOKUP(1,INDIRECT("A" &amp; ROW(H124)+1-$B124 &amp; ":B999"),2,0)</f>
        <v>U124:U124</v>
      </c>
      <c r="I124" s="69" t="str">
        <f ca="1">"R" &amp; ROW(I124)+1-$B124 &amp; ":R" &amp; ROW(I124)-$B124+VLOOKUP(1,INDIRECT("A" &amp; ROW(I124)+1-$B124 &amp; ":B999"),2,0)</f>
        <v>R124:R124</v>
      </c>
      <c r="J124" s="69" t="str">
        <f ca="1">"S" &amp; ROW(J124)+1-$B124 &amp; ":S" &amp; ROW(J124)-$B124+VLOOKUP(1,INDIRECT("A" &amp; ROW(J124)+1-$B124 &amp; ":B999"),2,0)</f>
        <v>S124:S124</v>
      </c>
      <c r="K124" s="69" t="str">
        <f ca="1">"T" &amp; ROW(K124)+1-$B124 &amp; ":T" &amp; ROW(K124)-$B124+VLOOKUP(1,INDIRECT("A" &amp; ROW(K124)+1-$B124 &amp; ":B999"),2,0)</f>
        <v>T124:T124</v>
      </c>
      <c r="L124" s="69" t="str">
        <f ca="1">"M" &amp; ROW(I124)+1-$B124 &amp; ":U" &amp; ROW(I124)-$B124+VLOOKUP(1,INDIRECT("A" &amp; ROW(I124)+1-$B124 &amp; ":B999"),2,0)</f>
        <v>M124:U124</v>
      </c>
      <c r="M124" s="5">
        <f ca="1">IF(N124="","",RANK($U124,INDIRECT(H124),0))</f>
        <v>1</v>
      </c>
      <c r="N124" s="7">
        <v>11</v>
      </c>
      <c r="O124" s="76">
        <v>4.5</v>
      </c>
      <c r="P124" s="76">
        <v>0</v>
      </c>
      <c r="Q124" s="76">
        <v>0</v>
      </c>
      <c r="R124" s="76">
        <f>IF(RANK($O124,$O124:$Q124,0)=1,$O124,IF(RANK($P124,$O124:$Q124,0)=1,$P124,$Q124))</f>
        <v>4.5</v>
      </c>
      <c r="S124" s="76">
        <f>IF(RANK($O124,$O124:$Q124,0)=2,$O124,IF(RANK($P124,$O124:$Q124,0)=2,$P124,$Q124))</f>
        <v>0</v>
      </c>
      <c r="T124" s="76">
        <f>IF(RANK($O124,$O124:$Q124,0)=3,$O124,IF(RANK($P124,$O124:$Q124,0)=3,$P124,$Q124))</f>
        <v>0</v>
      </c>
      <c r="U124" s="76">
        <f>((($R124)*10000)+$S124)*10000+$T124+$N124/1000</f>
        <v>450000000.01099998</v>
      </c>
    </row>
    <row r="125" spans="1:23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</row>
    <row r="126" spans="1:23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</row>
    <row r="127" spans="1:23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</row>
    <row r="128" spans="1:23" ht="18">
      <c r="B128" s="66" t="s">
        <v>10</v>
      </c>
      <c r="C128" s="66" t="s">
        <v>121</v>
      </c>
      <c r="E128" s="66"/>
      <c r="G128" s="68"/>
      <c r="N128" s="70" t="s">
        <v>15</v>
      </c>
      <c r="O128" s="71"/>
      <c r="P128" s="71"/>
      <c r="Q128" s="72"/>
      <c r="R128" s="72"/>
      <c r="S128" s="72"/>
      <c r="T128" s="72"/>
      <c r="U128" s="73"/>
      <c r="V128" s="73"/>
      <c r="W128" s="73"/>
    </row>
    <row r="129" spans="1:23" ht="15.75" customHeight="1">
      <c r="B129" s="66"/>
      <c r="D129" s="66"/>
      <c r="E129" s="74"/>
      <c r="N129" s="5"/>
      <c r="R129" s="76"/>
      <c r="S129" s="76"/>
      <c r="T129" s="76"/>
    </row>
    <row r="130" spans="1:23" ht="15.75" thickBot="1">
      <c r="A130" s="40" t="s">
        <v>29</v>
      </c>
      <c r="B130" s="10" t="s">
        <v>9</v>
      </c>
      <c r="C130" s="10" t="s">
        <v>37</v>
      </c>
      <c r="D130" s="10" t="s">
        <v>6</v>
      </c>
      <c r="E130" s="10" t="s">
        <v>7</v>
      </c>
      <c r="F130" s="10" t="s">
        <v>28</v>
      </c>
      <c r="G130" s="43" t="s">
        <v>12</v>
      </c>
      <c r="H130" s="79" t="s">
        <v>33</v>
      </c>
      <c r="I130" s="79" t="s">
        <v>30</v>
      </c>
      <c r="J130" s="79" t="s">
        <v>31</v>
      </c>
      <c r="K130" s="79" t="s">
        <v>32</v>
      </c>
      <c r="L130" s="79" t="s">
        <v>24</v>
      </c>
      <c r="M130" s="80" t="s">
        <v>23</v>
      </c>
      <c r="N130" s="81" t="s">
        <v>37</v>
      </c>
      <c r="O130" s="82" t="s">
        <v>16</v>
      </c>
      <c r="P130" s="82" t="s">
        <v>17</v>
      </c>
      <c r="Q130" s="82" t="s">
        <v>18</v>
      </c>
      <c r="R130" s="83" t="s">
        <v>19</v>
      </c>
      <c r="S130" s="83" t="s">
        <v>20</v>
      </c>
      <c r="T130" s="83" t="s">
        <v>21</v>
      </c>
      <c r="U130" s="80" t="s">
        <v>22</v>
      </c>
    </row>
    <row r="131" spans="1:23" ht="15">
      <c r="B131" s="77"/>
      <c r="C131" s="77"/>
      <c r="D131" s="77"/>
      <c r="E131" s="77"/>
      <c r="F131" s="77"/>
      <c r="G131" s="78"/>
      <c r="H131" s="69"/>
      <c r="I131" s="69"/>
      <c r="N131" s="5"/>
      <c r="R131" s="76"/>
      <c r="S131" s="76"/>
      <c r="T131" s="76"/>
      <c r="U131" s="76"/>
    </row>
    <row r="132" spans="1:23">
      <c r="A132" s="38" t="str">
        <f>IF(AND(N133=""),1,"")</f>
        <v/>
      </c>
      <c r="B132" s="84">
        <f>IF(B131="",1,B131+1)</f>
        <v>1</v>
      </c>
      <c r="C132" s="84">
        <f ca="1">IF(M132="","",VLOOKUP($B132,INDIRECT(L132),2,FALSE))</f>
        <v>16</v>
      </c>
      <c r="D132" s="67" t="str">
        <f ca="1">IF($C132="","",IF(ISERROR(VLOOKUP(C132,Athletes,2,FALSE)),"Unknown Athlete",PROPER(VLOOKUP(C132,Athletes,2,FALSE))))</f>
        <v>Milly Hancock</v>
      </c>
      <c r="E132" s="67" t="str">
        <f ca="1">IF($C132="","",IF(VLOOKUP(C132,Athletes,3,FALSE)="","",VLOOKUP(C132,Athletes,3,FALSE)))</f>
        <v>cac</v>
      </c>
      <c r="F132" s="67" t="str">
        <f ca="1">IF($C132="","",IF(ISERROR(VLOOKUP(C132,Athletes,7,FALSE)),"",VLOOKUP(C132,Athletes,7,FALSE)))</f>
        <v/>
      </c>
      <c r="G132" s="85">
        <f ca="1">IF(M132="","",VLOOKUP($B132,INDIRECT(L132),6,FALSE))</f>
        <v>5</v>
      </c>
      <c r="H132" s="69" t="str">
        <f ca="1">"U" &amp; ROW(H132)+1-$B132 &amp; ":U" &amp; ROW(H132)-$B132+VLOOKUP(1,INDIRECT("A" &amp; ROW(H132)+1-$B132 &amp; ":B999"),2,0)</f>
        <v>U132:U136</v>
      </c>
      <c r="I132" s="69" t="str">
        <f ca="1">"R" &amp; ROW(I132)+1-$B132 &amp; ":R" &amp; ROW(I132)-$B132+VLOOKUP(1,INDIRECT("A" &amp; ROW(I132)+1-$B132 &amp; ":B999"),2,0)</f>
        <v>R132:R136</v>
      </c>
      <c r="J132" s="69" t="str">
        <f ca="1">"S" &amp; ROW(J132)+1-$B132 &amp; ":S" &amp; ROW(J132)-$B132+VLOOKUP(1,INDIRECT("A" &amp; ROW(J132)+1-$B132 &amp; ":B999"),2,0)</f>
        <v>S132:S136</v>
      </c>
      <c r="K132" s="69" t="str">
        <f ca="1">"T" &amp; ROW(K132)+1-$B132 &amp; ":T" &amp; ROW(K132)-$B132+VLOOKUP(1,INDIRECT("A" &amp; ROW(K132)+1-$B132 &amp; ":B999"),2,0)</f>
        <v>T132:T136</v>
      </c>
      <c r="L132" s="69" t="str">
        <f ca="1">"M" &amp; ROW(I132)+1-$B132 &amp; ":U" &amp; ROW(I132)-$B132+VLOOKUP(1,INDIRECT("A" &amp; ROW(I132)+1-$B132 &amp; ":B999"),2,0)</f>
        <v>M132:U136</v>
      </c>
      <c r="M132" s="5">
        <f ca="1">IF(N132="","",RANK($U132,INDIRECT(H132),0))</f>
        <v>2</v>
      </c>
      <c r="N132" s="7">
        <v>15</v>
      </c>
      <c r="O132" s="76">
        <v>5</v>
      </c>
      <c r="P132" s="76">
        <v>0</v>
      </c>
      <c r="Q132" s="76">
        <v>0</v>
      </c>
      <c r="R132" s="76">
        <f>IF(RANK($O132,$O132:$Q132,0)=1,$O132,IF(RANK($P132,$O132:$Q132,0)=1,$P132,$Q132))</f>
        <v>5</v>
      </c>
      <c r="S132" s="76">
        <f>IF(RANK($O132,$O132:$Q132,0)=2,$O132,IF(RANK($P132,$O132:$Q132,0)=2,$P132,$Q132))</f>
        <v>0</v>
      </c>
      <c r="T132" s="76">
        <f>IF(RANK($O132,$O132:$Q132,0)=3,$O132,IF(RANK($P132,$O132:$Q132,0)=3,$P132,$Q132))</f>
        <v>0</v>
      </c>
      <c r="U132" s="76">
        <f>((($R132)*10000)+$S132)*10000+$T132+$N132/1000</f>
        <v>500000000.01499999</v>
      </c>
    </row>
    <row r="133" spans="1:23">
      <c r="A133" s="38" t="str">
        <f>IF(AND(N134=""),1,"")</f>
        <v/>
      </c>
      <c r="B133" s="84">
        <f>IF(B132="",1,B132+1)</f>
        <v>2</v>
      </c>
      <c r="C133" s="84">
        <f ca="1">IF(M133="","",VLOOKUP($B133,INDIRECT(L133),2,FALSE))</f>
        <v>15</v>
      </c>
      <c r="D133" s="67" t="str">
        <f ca="1">IF($C133="","",IF(ISERROR(VLOOKUP(C133,Athletes,2,FALSE)),"Unknown Athlete",PROPER(VLOOKUP(C133,Athletes,2,FALSE))))</f>
        <v>Jenna Dymond</v>
      </c>
      <c r="E133" s="67" t="str">
        <f ca="1">IF($C133="","",IF(VLOOKUP(C133,Athletes,3,FALSE)="","",VLOOKUP(C133,Athletes,3,FALSE)))</f>
        <v>cac</v>
      </c>
      <c r="F133" s="67" t="str">
        <f ca="1">IF($C133="","",IF(ISERROR(VLOOKUP(C133,Athletes,7,FALSE)),"",VLOOKUP(C133,Athletes,7,FALSE)))</f>
        <v/>
      </c>
      <c r="G133" s="85">
        <f ca="1">IF(M133="","",VLOOKUP($B133,INDIRECT(L133),6,FALSE))</f>
        <v>5</v>
      </c>
      <c r="H133" s="69" t="str">
        <f ca="1">"U" &amp; ROW(H133)+1-$B133 &amp; ":U" &amp; ROW(H133)-$B133+VLOOKUP(1,INDIRECT("A" &amp; ROW(H133)+1-$B133 &amp; ":B999"),2,0)</f>
        <v>U132:U136</v>
      </c>
      <c r="I133" s="69" t="str">
        <f ca="1">"R" &amp; ROW(I133)+1-$B133 &amp; ":R" &amp; ROW(I133)-$B133+VLOOKUP(1,INDIRECT("A" &amp; ROW(I133)+1-$B133 &amp; ":B999"),2,0)</f>
        <v>R132:R136</v>
      </c>
      <c r="J133" s="69" t="str">
        <f ca="1">"S" &amp; ROW(J133)+1-$B133 &amp; ":S" &amp; ROW(J133)-$B133+VLOOKUP(1,INDIRECT("A" &amp; ROW(J133)+1-$B133 &amp; ":B999"),2,0)</f>
        <v>S132:S136</v>
      </c>
      <c r="K133" s="69" t="str">
        <f ca="1">"T" &amp; ROW(K133)+1-$B133 &amp; ":T" &amp; ROW(K133)-$B133+VLOOKUP(1,INDIRECT("A" &amp; ROW(K133)+1-$B133 &amp; ":B999"),2,0)</f>
        <v>T132:T136</v>
      </c>
      <c r="L133" s="69" t="str">
        <f ca="1">"M" &amp; ROW(I133)+1-$B133 &amp; ":U" &amp; ROW(I133)-$B133+VLOOKUP(1,INDIRECT("A" &amp; ROW(I133)+1-$B133 &amp; ":B999"),2,0)</f>
        <v>M132:U136</v>
      </c>
      <c r="M133" s="5">
        <f ca="1">IF(N133="","",RANK($U133,INDIRECT(H133),0))</f>
        <v>4</v>
      </c>
      <c r="N133" s="7">
        <v>14</v>
      </c>
      <c r="O133" s="76">
        <v>4.75</v>
      </c>
      <c r="P133" s="76">
        <v>0</v>
      </c>
      <c r="Q133" s="76">
        <v>0</v>
      </c>
      <c r="R133" s="76">
        <f>IF(RANK($O133,$O133:$Q133,0)=1,$O133,IF(RANK($P133,$O133:$Q133,0)=1,$P133,$Q133))</f>
        <v>4.75</v>
      </c>
      <c r="S133" s="76">
        <f>IF(RANK($O133,$O133:$Q133,0)=2,$O133,IF(RANK($P133,$O133:$Q133,0)=2,$P133,$Q133))</f>
        <v>0</v>
      </c>
      <c r="T133" s="76">
        <f>IF(RANK($O133,$O133:$Q133,0)=3,$O133,IF(RANK($P133,$O133:$Q133,0)=3,$P133,$Q133))</f>
        <v>0</v>
      </c>
      <c r="U133" s="76">
        <f>((($R133)*10000)+$S133)*10000+$T133+$N133/1000</f>
        <v>475000000.014</v>
      </c>
    </row>
    <row r="134" spans="1:23">
      <c r="A134" s="38" t="str">
        <f>IF(AND(N135=""),1,"")</f>
        <v/>
      </c>
      <c r="B134" s="84">
        <f>IF(B133="",1,B133+1)</f>
        <v>3</v>
      </c>
      <c r="C134" s="84">
        <f ca="1">IF(M134="","",VLOOKUP($B134,INDIRECT(L134),2,FALSE))</f>
        <v>17</v>
      </c>
      <c r="D134" s="67" t="str">
        <f ca="1">IF($C134="","",IF(ISERROR(VLOOKUP(C134,Athletes,2,FALSE)),"Unknown Athlete",PROPER(VLOOKUP(C134,Athletes,2,FALSE))))</f>
        <v>Beth Ireland</v>
      </c>
      <c r="E134" s="67" t="str">
        <f ca="1">IF($C134="","",IF(VLOOKUP(C134,Athletes,3,FALSE)="","",VLOOKUP(C134,Athletes,3,FALSE)))</f>
        <v>cac</v>
      </c>
      <c r="F134" s="67" t="str">
        <f ca="1">IF($C134="","",IF(ISERROR(VLOOKUP(C134,Athletes,7,FALSE)),"",VLOOKUP(C134,Athletes,7,FALSE)))</f>
        <v/>
      </c>
      <c r="G134" s="85">
        <f ca="1">IF(M134="","",VLOOKUP($B134,INDIRECT(L134),6,FALSE))</f>
        <v>4.75</v>
      </c>
      <c r="H134" s="69" t="str">
        <f ca="1">"U" &amp; ROW(H134)+1-$B134 &amp; ":U" &amp; ROW(H134)-$B134+VLOOKUP(1,INDIRECT("A" &amp; ROW(H134)+1-$B134 &amp; ":B999"),2,0)</f>
        <v>U132:U136</v>
      </c>
      <c r="I134" s="69" t="str">
        <f ca="1">"R" &amp; ROW(I134)+1-$B134 &amp; ":R" &amp; ROW(I134)-$B134+VLOOKUP(1,INDIRECT("A" &amp; ROW(I134)+1-$B134 &amp; ":B999"),2,0)</f>
        <v>R132:R136</v>
      </c>
      <c r="J134" s="69" t="str">
        <f ca="1">"S" &amp; ROW(J134)+1-$B134 &amp; ":S" &amp; ROW(J134)-$B134+VLOOKUP(1,INDIRECT("A" &amp; ROW(J134)+1-$B134 &amp; ":B999"),2,0)</f>
        <v>S132:S136</v>
      </c>
      <c r="K134" s="69" t="str">
        <f ca="1">"T" &amp; ROW(K134)+1-$B134 &amp; ":T" &amp; ROW(K134)-$B134+VLOOKUP(1,INDIRECT("A" &amp; ROW(K134)+1-$B134 &amp; ":B999"),2,0)</f>
        <v>T132:T136</v>
      </c>
      <c r="L134" s="69" t="str">
        <f ca="1">"M" &amp; ROW(I134)+1-$B134 &amp; ":U" &amp; ROW(I134)-$B134+VLOOKUP(1,INDIRECT("A" &amp; ROW(I134)+1-$B134 &amp; ":B999"),2,0)</f>
        <v>M132:U136</v>
      </c>
      <c r="M134" s="5">
        <f ca="1">IF(N134="","",RANK($U134,INDIRECT(H134),0))</f>
        <v>1</v>
      </c>
      <c r="N134" s="7">
        <v>16</v>
      </c>
      <c r="O134" s="76">
        <v>5</v>
      </c>
      <c r="P134" s="76">
        <v>0</v>
      </c>
      <c r="Q134" s="76">
        <v>0</v>
      </c>
      <c r="R134" s="76">
        <f>IF(RANK($O134,$O134:$Q134,0)=1,$O134,IF(RANK($P134,$O134:$Q134,0)=1,$P134,$Q134))</f>
        <v>5</v>
      </c>
      <c r="S134" s="76">
        <f>IF(RANK($O134,$O134:$Q134,0)=2,$O134,IF(RANK($P134,$O134:$Q134,0)=2,$P134,$Q134))</f>
        <v>0</v>
      </c>
      <c r="T134" s="76">
        <f>IF(RANK($O134,$O134:$Q134,0)=3,$O134,IF(RANK($P134,$O134:$Q134,0)=3,$P134,$Q134))</f>
        <v>0</v>
      </c>
      <c r="U134" s="76">
        <f>((($R134)*10000)+$S134)*10000+$T134+$N134/1000</f>
        <v>500000000.01599997</v>
      </c>
    </row>
    <row r="135" spans="1:23">
      <c r="A135" s="38" t="str">
        <f>IF(AND(N136=""),1,"")</f>
        <v/>
      </c>
      <c r="B135" s="84">
        <f>IF(B134="",1,B134+1)</f>
        <v>4</v>
      </c>
      <c r="C135" s="84">
        <f ca="1">IF(M135="","",VLOOKUP($B135,INDIRECT(L135),2,FALSE))</f>
        <v>14</v>
      </c>
      <c r="D135" s="67" t="str">
        <f ca="1">IF($C135="","",IF(ISERROR(VLOOKUP(C135,Athletes,2,FALSE)),"Unknown Athlete",PROPER(VLOOKUP(C135,Athletes,2,FALSE))))</f>
        <v>Kizzy Dymond</v>
      </c>
      <c r="E135" s="67" t="str">
        <f ca="1">IF($C135="","",IF(VLOOKUP(C135,Athletes,3,FALSE)="","",VLOOKUP(C135,Athletes,3,FALSE)))</f>
        <v>cac</v>
      </c>
      <c r="F135" s="67" t="str">
        <f ca="1">IF($C135="","",IF(ISERROR(VLOOKUP(C135,Athletes,7,FALSE)),"",VLOOKUP(C135,Athletes,7,FALSE)))</f>
        <v/>
      </c>
      <c r="G135" s="85">
        <f ca="1">IF(M135="","",VLOOKUP($B135,INDIRECT(L135),6,FALSE))</f>
        <v>4.75</v>
      </c>
      <c r="H135" s="69" t="str">
        <f ca="1">"U" &amp; ROW(H135)+1-$B135 &amp; ":U" &amp; ROW(H135)-$B135+VLOOKUP(1,INDIRECT("A" &amp; ROW(H135)+1-$B135 &amp; ":B999"),2,0)</f>
        <v>U132:U136</v>
      </c>
      <c r="I135" s="69" t="str">
        <f ca="1">"R" &amp; ROW(I135)+1-$B135 &amp; ":R" &amp; ROW(I135)-$B135+VLOOKUP(1,INDIRECT("A" &amp; ROW(I135)+1-$B135 &amp; ":B999"),2,0)</f>
        <v>R132:R136</v>
      </c>
      <c r="J135" s="69" t="str">
        <f ca="1">"S" &amp; ROW(J135)+1-$B135 &amp; ":S" &amp; ROW(J135)-$B135+VLOOKUP(1,INDIRECT("A" &amp; ROW(J135)+1-$B135 &amp; ":B999"),2,0)</f>
        <v>S132:S136</v>
      </c>
      <c r="K135" s="69" t="str">
        <f ca="1">"T" &amp; ROW(K135)+1-$B135 &amp; ":T" &amp; ROW(K135)-$B135+VLOOKUP(1,INDIRECT("A" &amp; ROW(K135)+1-$B135 &amp; ":B999"),2,0)</f>
        <v>T132:T136</v>
      </c>
      <c r="L135" s="69" t="str">
        <f ca="1">"M" &amp; ROW(I135)+1-$B135 &amp; ":U" &amp; ROW(I135)-$B135+VLOOKUP(1,INDIRECT("A" &amp; ROW(I135)+1-$B135 &amp; ":B999"),2,0)</f>
        <v>M132:U136</v>
      </c>
      <c r="M135" s="5">
        <f ca="1">IF(N135="","",RANK($U135,INDIRECT(H135),0))</f>
        <v>3</v>
      </c>
      <c r="N135" s="7">
        <v>17</v>
      </c>
      <c r="O135" s="76">
        <v>4.75</v>
      </c>
      <c r="P135" s="76">
        <v>0</v>
      </c>
      <c r="Q135" s="76">
        <v>0</v>
      </c>
      <c r="R135" s="76">
        <f>IF(RANK($O135,$O135:$Q135,0)=1,$O135,IF(RANK($P135,$O135:$Q135,0)=1,$P135,$Q135))</f>
        <v>4.75</v>
      </c>
      <c r="S135" s="76">
        <f>IF(RANK($O135,$O135:$Q135,0)=2,$O135,IF(RANK($P135,$O135:$Q135,0)=2,$P135,$Q135))</f>
        <v>0</v>
      </c>
      <c r="T135" s="76">
        <f>IF(RANK($O135,$O135:$Q135,0)=3,$O135,IF(RANK($P135,$O135:$Q135,0)=3,$P135,$Q135))</f>
        <v>0</v>
      </c>
      <c r="U135" s="76">
        <f>((($R135)*10000)+$S135)*10000+$T135+$N135/1000</f>
        <v>475000000.01700002</v>
      </c>
    </row>
    <row r="136" spans="1:23">
      <c r="A136" s="38">
        <f>IF(AND(N137=""),1,"")</f>
        <v>1</v>
      </c>
      <c r="B136" s="84">
        <f>IF(B135="",1,B135+1)</f>
        <v>5</v>
      </c>
      <c r="C136" s="84">
        <f ca="1">IF(M136="","",VLOOKUP($B136,INDIRECT(L136),2,FALSE))</f>
        <v>13</v>
      </c>
      <c r="D136" s="67" t="str">
        <f ca="1">IF($C136="","",IF(ISERROR(VLOOKUP(C136,Athletes,2,FALSE)),"Unknown Athlete",PROPER(VLOOKUP(C136,Athletes,2,FALSE))))</f>
        <v>Karenza Riley</v>
      </c>
      <c r="E136" s="67" t="str">
        <f ca="1">IF($C136="","",IF(VLOOKUP(C136,Athletes,3,FALSE)="","",VLOOKUP(C136,Athletes,3,FALSE)))</f>
        <v>cac</v>
      </c>
      <c r="F136" s="67" t="str">
        <f ca="1">IF($C136="","",IF(ISERROR(VLOOKUP(C136,Athletes,7,FALSE)),"",VLOOKUP(C136,Athletes,7,FALSE)))</f>
        <v/>
      </c>
      <c r="G136" s="85">
        <f ca="1">IF(M136="","",VLOOKUP($B136,INDIRECT(L136),6,FALSE))</f>
        <v>4.5</v>
      </c>
      <c r="H136" s="69" t="str">
        <f ca="1">"U" &amp; ROW(H136)+1-$B136 &amp; ":U" &amp; ROW(H136)-$B136+VLOOKUP(1,INDIRECT("A" &amp; ROW(H136)+1-$B136 &amp; ":B999"),2,0)</f>
        <v>U132:U136</v>
      </c>
      <c r="I136" s="69" t="str">
        <f ca="1">"R" &amp; ROW(I136)+1-$B136 &amp; ":R" &amp; ROW(I136)-$B136+VLOOKUP(1,INDIRECT("A" &amp; ROW(I136)+1-$B136 &amp; ":B999"),2,0)</f>
        <v>R132:R136</v>
      </c>
      <c r="J136" s="69" t="str">
        <f ca="1">"S" &amp; ROW(J136)+1-$B136 &amp; ":S" &amp; ROW(J136)-$B136+VLOOKUP(1,INDIRECT("A" &amp; ROW(J136)+1-$B136 &amp; ":B999"),2,0)</f>
        <v>S132:S136</v>
      </c>
      <c r="K136" s="69" t="str">
        <f ca="1">"T" &amp; ROW(K136)+1-$B136 &amp; ":T" &amp; ROW(K136)-$B136+VLOOKUP(1,INDIRECT("A" &amp; ROW(K136)+1-$B136 &amp; ":B999"),2,0)</f>
        <v>T132:T136</v>
      </c>
      <c r="L136" s="69" t="str">
        <f ca="1">"M" &amp; ROW(I136)+1-$B136 &amp; ":U" &amp; ROW(I136)-$B136+VLOOKUP(1,INDIRECT("A" &amp; ROW(I136)+1-$B136 &amp; ":B999"),2,0)</f>
        <v>M132:U136</v>
      </c>
      <c r="M136" s="5">
        <f ca="1">IF(N136="","",RANK($U136,INDIRECT(H136),0))</f>
        <v>5</v>
      </c>
      <c r="N136" s="7">
        <v>13</v>
      </c>
      <c r="O136" s="76">
        <v>4.5</v>
      </c>
      <c r="P136" s="76">
        <v>0</v>
      </c>
      <c r="Q136" s="76">
        <v>0</v>
      </c>
      <c r="R136" s="76">
        <f>IF(RANK($O136,$O136:$Q136,0)=1,$O136,IF(RANK($P136,$O136:$Q136,0)=1,$P136,$Q136))</f>
        <v>4.5</v>
      </c>
      <c r="S136" s="76">
        <f>IF(RANK($O136,$O136:$Q136,0)=2,$O136,IF(RANK($P136,$O136:$Q136,0)=2,$P136,$Q136))</f>
        <v>0</v>
      </c>
      <c r="T136" s="76">
        <f>IF(RANK($O136,$O136:$Q136,0)=3,$O136,IF(RANK($P136,$O136:$Q136,0)=3,$P136,$Q136))</f>
        <v>0</v>
      </c>
      <c r="U136" s="76">
        <f>((($R136)*10000)+$S136)*10000+$T136+$N136/1000</f>
        <v>450000000.01300001</v>
      </c>
    </row>
    <row r="137" spans="1:23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</row>
    <row r="138" spans="1:23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</row>
    <row r="139" spans="1:23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</row>
    <row r="140" spans="1:23" ht="18">
      <c r="B140" s="66" t="s">
        <v>10</v>
      </c>
      <c r="C140" s="66" t="s">
        <v>122</v>
      </c>
      <c r="E140" s="66"/>
      <c r="G140" s="68"/>
      <c r="N140" s="70" t="s">
        <v>15</v>
      </c>
      <c r="O140" s="71"/>
      <c r="P140" s="71"/>
      <c r="Q140" s="72"/>
      <c r="R140" s="72"/>
      <c r="S140" s="72"/>
      <c r="T140" s="72"/>
      <c r="U140" s="73"/>
      <c r="V140" s="73"/>
      <c r="W140" s="73"/>
    </row>
    <row r="141" spans="1:23" ht="15.75" customHeight="1">
      <c r="B141" s="66"/>
      <c r="D141" s="66"/>
      <c r="E141" s="74"/>
      <c r="N141" s="5"/>
      <c r="R141" s="76"/>
      <c r="S141" s="76"/>
      <c r="T141" s="76"/>
    </row>
    <row r="142" spans="1:23" ht="15.75" thickBot="1">
      <c r="A142" s="40" t="s">
        <v>29</v>
      </c>
      <c r="B142" s="10" t="s">
        <v>9</v>
      </c>
      <c r="C142" s="10" t="s">
        <v>37</v>
      </c>
      <c r="D142" s="10" t="s">
        <v>6</v>
      </c>
      <c r="E142" s="10" t="s">
        <v>7</v>
      </c>
      <c r="F142" s="10" t="s">
        <v>28</v>
      </c>
      <c r="G142" s="43" t="s">
        <v>12</v>
      </c>
      <c r="H142" s="79" t="s">
        <v>33</v>
      </c>
      <c r="I142" s="79" t="s">
        <v>30</v>
      </c>
      <c r="J142" s="79" t="s">
        <v>31</v>
      </c>
      <c r="K142" s="79" t="s">
        <v>32</v>
      </c>
      <c r="L142" s="79" t="s">
        <v>24</v>
      </c>
      <c r="M142" s="80" t="s">
        <v>23</v>
      </c>
      <c r="N142" s="81" t="s">
        <v>37</v>
      </c>
      <c r="O142" s="82" t="s">
        <v>16</v>
      </c>
      <c r="P142" s="82" t="s">
        <v>17</v>
      </c>
      <c r="Q142" s="82" t="s">
        <v>18</v>
      </c>
      <c r="R142" s="83" t="s">
        <v>19</v>
      </c>
      <c r="S142" s="83" t="s">
        <v>20</v>
      </c>
      <c r="T142" s="83" t="s">
        <v>21</v>
      </c>
      <c r="U142" s="80" t="s">
        <v>22</v>
      </c>
    </row>
    <row r="143" spans="1:23" ht="15">
      <c r="B143" s="77"/>
      <c r="C143" s="77"/>
      <c r="D143" s="77"/>
      <c r="E143" s="77"/>
      <c r="F143" s="77"/>
      <c r="G143" s="78"/>
      <c r="H143" s="69"/>
      <c r="I143" s="69"/>
      <c r="N143" s="5"/>
      <c r="R143" s="76"/>
      <c r="S143" s="76"/>
      <c r="T143" s="76"/>
      <c r="U143" s="76"/>
    </row>
    <row r="144" spans="1:23">
      <c r="A144" s="38">
        <f>IF(AND(N145=""),1,"")</f>
        <v>1</v>
      </c>
      <c r="B144" s="84">
        <f>IF(B143="",1,B143+1)</f>
        <v>1</v>
      </c>
      <c r="C144" s="84">
        <f ca="1">IF(M144="","",VLOOKUP($B144,INDIRECT(L144),2,FALSE))</f>
        <v>18</v>
      </c>
      <c r="D144" s="67" t="str">
        <f ca="1">IF($C144="","",IF(ISERROR(VLOOKUP(C144,Athletes,2,FALSE)),"Unknown Athlete",PROPER(VLOOKUP(C144,Athletes,2,FALSE))))</f>
        <v>Amelia Ireland</v>
      </c>
      <c r="E144" s="67" t="str">
        <f ca="1">IF($C144="","",IF(VLOOKUP(C144,Athletes,3,FALSE)="","",VLOOKUP(C144,Athletes,3,FALSE)))</f>
        <v>cac</v>
      </c>
      <c r="F144" s="67" t="str">
        <f ca="1">IF($C144="","",IF(ISERROR(VLOOKUP(C144,Athletes,7,FALSE)),"",VLOOKUP(C144,Athletes,7,FALSE)))</f>
        <v/>
      </c>
      <c r="G144" s="85">
        <f ca="1">IF(M144="","",VLOOKUP($B144,INDIRECT(L144),6,FALSE))</f>
        <v>4.5</v>
      </c>
      <c r="H144" s="69" t="str">
        <f ca="1">"U" &amp; ROW(H144)+1-$B144 &amp; ":U" &amp; ROW(H144)-$B144+VLOOKUP(1,INDIRECT("A" &amp; ROW(H144)+1-$B144 &amp; ":B999"),2,0)</f>
        <v>U144:U144</v>
      </c>
      <c r="I144" s="69" t="str">
        <f ca="1">"R" &amp; ROW(I144)+1-$B144 &amp; ":R" &amp; ROW(I144)-$B144+VLOOKUP(1,INDIRECT("A" &amp; ROW(I144)+1-$B144 &amp; ":B999"),2,0)</f>
        <v>R144:R144</v>
      </c>
      <c r="J144" s="69" t="str">
        <f ca="1">"S" &amp; ROW(J144)+1-$B144 &amp; ":S" &amp; ROW(J144)-$B144+VLOOKUP(1,INDIRECT("A" &amp; ROW(J144)+1-$B144 &amp; ":B999"),2,0)</f>
        <v>S144:S144</v>
      </c>
      <c r="K144" s="69" t="str">
        <f ca="1">"T" &amp; ROW(K144)+1-$B144 &amp; ":T" &amp; ROW(K144)-$B144+VLOOKUP(1,INDIRECT("A" &amp; ROW(K144)+1-$B144 &amp; ":B999"),2,0)</f>
        <v>T144:T144</v>
      </c>
      <c r="L144" s="69" t="str">
        <f ca="1">"M" &amp; ROW(I144)+1-$B144 &amp; ":U" &amp; ROW(I144)-$B144+VLOOKUP(1,INDIRECT("A" &amp; ROW(I144)+1-$B144 &amp; ":B999"),2,0)</f>
        <v>M144:U144</v>
      </c>
      <c r="M144" s="5">
        <f ca="1">IF(N144="","",RANK($U144,INDIRECT(H144),0))</f>
        <v>1</v>
      </c>
      <c r="N144" s="7">
        <v>18</v>
      </c>
      <c r="O144" s="76">
        <v>4.5</v>
      </c>
      <c r="P144" s="76">
        <v>0</v>
      </c>
      <c r="Q144" s="76">
        <v>0</v>
      </c>
      <c r="R144" s="76">
        <f>IF(RANK($O144,$O144:$Q144,0)=1,$O144,IF(RANK($P144,$O144:$Q144,0)=1,$P144,$Q144))</f>
        <v>4.5</v>
      </c>
      <c r="S144" s="76">
        <f>IF(RANK($O144,$O144:$Q144,0)=2,$O144,IF(RANK($P144,$O144:$Q144,0)=2,$P144,$Q144))</f>
        <v>0</v>
      </c>
      <c r="T144" s="76">
        <f>IF(RANK($O144,$O144:$Q144,0)=3,$O144,IF(RANK($P144,$O144:$Q144,0)=3,$P144,$Q144))</f>
        <v>0</v>
      </c>
      <c r="U144" s="76">
        <f>((($R144)*10000)+$S144)*10000+$T144+$N144/1000</f>
        <v>450000000.01800001</v>
      </c>
    </row>
    <row r="145" spans="1:23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</row>
    <row r="146" spans="1:23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</row>
    <row r="147" spans="1:23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</row>
    <row r="148" spans="1:23" ht="18">
      <c r="B148" s="66" t="s">
        <v>10</v>
      </c>
      <c r="C148" s="66" t="s">
        <v>138</v>
      </c>
      <c r="E148" s="66"/>
      <c r="G148" s="68"/>
      <c r="N148" s="70" t="s">
        <v>15</v>
      </c>
      <c r="O148" s="71"/>
      <c r="P148" s="71"/>
      <c r="Q148" s="72"/>
      <c r="R148" s="72"/>
      <c r="S148" s="72"/>
      <c r="T148" s="72"/>
      <c r="U148" s="73"/>
      <c r="V148" s="73"/>
      <c r="W148" s="73"/>
    </row>
    <row r="149" spans="1:23" ht="15.75" customHeight="1">
      <c r="B149" s="66"/>
      <c r="D149" s="66"/>
      <c r="E149" s="74"/>
      <c r="N149" s="5"/>
      <c r="R149" s="76"/>
      <c r="S149" s="76"/>
      <c r="T149" s="76"/>
    </row>
    <row r="150" spans="1:23" ht="15.75" thickBot="1">
      <c r="A150" s="40" t="s">
        <v>29</v>
      </c>
      <c r="B150" s="10" t="s">
        <v>9</v>
      </c>
      <c r="C150" s="10" t="s">
        <v>37</v>
      </c>
      <c r="D150" s="10" t="s">
        <v>6</v>
      </c>
      <c r="E150" s="10" t="s">
        <v>7</v>
      </c>
      <c r="F150" s="10" t="s">
        <v>28</v>
      </c>
      <c r="G150" s="43" t="s">
        <v>12</v>
      </c>
      <c r="H150" s="79" t="s">
        <v>33</v>
      </c>
      <c r="I150" s="79" t="s">
        <v>30</v>
      </c>
      <c r="J150" s="79" t="s">
        <v>31</v>
      </c>
      <c r="K150" s="79" t="s">
        <v>32</v>
      </c>
      <c r="L150" s="79" t="s">
        <v>24</v>
      </c>
      <c r="M150" s="80" t="s">
        <v>23</v>
      </c>
      <c r="N150" s="81" t="s">
        <v>37</v>
      </c>
      <c r="O150" s="82" t="s">
        <v>16</v>
      </c>
      <c r="P150" s="82" t="s">
        <v>17</v>
      </c>
      <c r="Q150" s="82" t="s">
        <v>18</v>
      </c>
      <c r="R150" s="83" t="s">
        <v>19</v>
      </c>
      <c r="S150" s="83" t="s">
        <v>20</v>
      </c>
      <c r="T150" s="83" t="s">
        <v>21</v>
      </c>
      <c r="U150" s="80" t="s">
        <v>22</v>
      </c>
    </row>
    <row r="151" spans="1:23" ht="15">
      <c r="B151" s="77"/>
      <c r="C151" s="77"/>
      <c r="D151" s="77"/>
      <c r="E151" s="77"/>
      <c r="F151" s="77"/>
      <c r="G151" s="78"/>
      <c r="H151" s="69"/>
      <c r="I151" s="69"/>
      <c r="N151" s="5"/>
      <c r="R151" s="76"/>
      <c r="S151" s="76"/>
      <c r="T151" s="76"/>
      <c r="U151" s="76"/>
    </row>
    <row r="152" spans="1:23">
      <c r="A152" s="38" t="str">
        <f>IF(AND(N153=""),1,"")</f>
        <v/>
      </c>
      <c r="B152" s="84">
        <f>IF(B151="",1,B151+1)</f>
        <v>1</v>
      </c>
      <c r="C152" s="84">
        <f ca="1">IF(M152="","",VLOOKUP($B152,INDIRECT(L152),2,FALSE))</f>
        <v>1</v>
      </c>
      <c r="D152" s="67" t="str">
        <f ca="1">IF($C152="","",IF(ISERROR(VLOOKUP(C152,Athletes,2,FALSE)),"Unknown Athlete",PROPER(VLOOKUP(C152,Athletes,2,FALSE))))</f>
        <v>Isaac Keterer</v>
      </c>
      <c r="E152" s="67" t="str">
        <f ca="1">IF($C152="","",IF(VLOOKUP(C152,Athletes,3,FALSE)="","",VLOOKUP(C152,Athletes,3,FALSE)))</f>
        <v>N&amp;P</v>
      </c>
      <c r="F152" s="67" t="str">
        <f ca="1">IF($C152="","",IF(ISERROR(VLOOKUP(C152,Athletes,7,FALSE)),"",VLOOKUP(C152,Athletes,7,FALSE)))</f>
        <v/>
      </c>
      <c r="G152" s="85">
        <f ca="1">IF(M152="","",VLOOKUP($B152,INDIRECT(L152),6,FALSE))</f>
        <v>12</v>
      </c>
      <c r="H152" s="69" t="str">
        <f ca="1">"U" &amp; ROW(H152)+1-$B152 &amp; ":U" &amp; ROW(H152)-$B152+VLOOKUP(1,INDIRECT("A" &amp; ROW(H152)+1-$B152 &amp; ":B999"),2,0)</f>
        <v>U152:U155</v>
      </c>
      <c r="I152" s="69" t="str">
        <f ca="1">"R" &amp; ROW(I152)+1-$B152 &amp; ":R" &amp; ROW(I152)-$B152+VLOOKUP(1,INDIRECT("A" &amp; ROW(I152)+1-$B152 &amp; ":B999"),2,0)</f>
        <v>R152:R155</v>
      </c>
      <c r="J152" s="69" t="str">
        <f ca="1">"S" &amp; ROW(J152)+1-$B152 &amp; ":S" &amp; ROW(J152)-$B152+VLOOKUP(1,INDIRECT("A" &amp; ROW(J152)+1-$B152 &amp; ":B999"),2,0)</f>
        <v>S152:S155</v>
      </c>
      <c r="K152" s="69" t="str">
        <f ca="1">"T" &amp; ROW(K152)+1-$B152 &amp; ":T" &amp; ROW(K152)-$B152+VLOOKUP(1,INDIRECT("A" &amp; ROW(K152)+1-$B152 &amp; ":B999"),2,0)</f>
        <v>T152:T155</v>
      </c>
      <c r="L152" s="69" t="str">
        <f ca="1">"M" &amp; ROW(I152)+1-$B152 &amp; ":U" &amp; ROW(I152)-$B152+VLOOKUP(1,INDIRECT("A" &amp; ROW(I152)+1-$B152 &amp; ":B999"),2,0)</f>
        <v>M152:U155</v>
      </c>
      <c r="M152" s="5">
        <f ca="1">IF(N152="","",RANK($U152,INDIRECT(H152),0))</f>
        <v>1</v>
      </c>
      <c r="N152" s="7">
        <v>1</v>
      </c>
      <c r="O152" s="76">
        <v>12</v>
      </c>
      <c r="P152" s="76">
        <v>0</v>
      </c>
      <c r="Q152" s="76">
        <v>0</v>
      </c>
      <c r="R152" s="76">
        <f>IF(RANK($O152,$O152:$Q152,0)=1,$O152,IF(RANK($P152,$O152:$Q152,0)=1,$P152,$Q152))</f>
        <v>12</v>
      </c>
      <c r="S152" s="76">
        <f>IF(RANK($O152,$O152:$Q152,0)=2,$O152,IF(RANK($P152,$O152:$Q152,0)=2,$P152,$Q152))</f>
        <v>0</v>
      </c>
      <c r="T152" s="76">
        <f>IF(RANK($O152,$O152:$Q152,0)=3,$O152,IF(RANK($P152,$O152:$Q152,0)=3,$P152,$Q152))</f>
        <v>0</v>
      </c>
      <c r="U152" s="76">
        <f>((($R152)*10000)+$S152)*10000+$T152+$N152/1000</f>
        <v>1200000000.0009999</v>
      </c>
    </row>
    <row r="153" spans="1:23">
      <c r="A153" s="38" t="str">
        <f>IF(AND(N154=""),1,"")</f>
        <v/>
      </c>
      <c r="B153" s="84">
        <f>IF(B152="",1,B152+1)</f>
        <v>2</v>
      </c>
      <c r="C153" s="84">
        <f ca="1">IF(M153="","",VLOOKUP($B153,INDIRECT(L153),2,FALSE))</f>
        <v>2</v>
      </c>
      <c r="D153" s="67" t="str">
        <f ca="1">IF($C153="","",IF(ISERROR(VLOOKUP(C153,Athletes,2,FALSE)),"Unknown Athlete",PROPER(VLOOKUP(C153,Athletes,2,FALSE))))</f>
        <v>George Mitchell</v>
      </c>
      <c r="E153" s="67" t="str">
        <f ca="1">IF($C153="","",IF(VLOOKUP(C153,Athletes,3,FALSE)="","",VLOOKUP(C153,Athletes,3,FALSE)))</f>
        <v>Unatt</v>
      </c>
      <c r="F153" s="67" t="str">
        <f ca="1">IF($C153="","",IF(ISERROR(VLOOKUP(C153,Athletes,7,FALSE)),"",VLOOKUP(C153,Athletes,7,FALSE)))</f>
        <v/>
      </c>
      <c r="G153" s="85">
        <f ca="1">IF(M153="","",VLOOKUP($B153,INDIRECT(L153),6,FALSE))</f>
        <v>11</v>
      </c>
      <c r="H153" s="69" t="str">
        <f ca="1">"U" &amp; ROW(H153)+1-$B153 &amp; ":U" &amp; ROW(H153)-$B153+VLOOKUP(1,INDIRECT("A" &amp; ROW(H153)+1-$B153 &amp; ":B999"),2,0)</f>
        <v>U152:U155</v>
      </c>
      <c r="I153" s="69" t="str">
        <f ca="1">"R" &amp; ROW(I153)+1-$B153 &amp; ":R" &amp; ROW(I153)-$B153+VLOOKUP(1,INDIRECT("A" &amp; ROW(I153)+1-$B153 &amp; ":B999"),2,0)</f>
        <v>R152:R155</v>
      </c>
      <c r="J153" s="69" t="str">
        <f ca="1">"S" &amp; ROW(J153)+1-$B153 &amp; ":S" &amp; ROW(J153)-$B153+VLOOKUP(1,INDIRECT("A" &amp; ROW(J153)+1-$B153 &amp; ":B999"),2,0)</f>
        <v>S152:S155</v>
      </c>
      <c r="K153" s="69" t="str">
        <f ca="1">"T" &amp; ROW(K153)+1-$B153 &amp; ":T" &amp; ROW(K153)-$B153+VLOOKUP(1,INDIRECT("A" &amp; ROW(K153)+1-$B153 &amp; ":B999"),2,0)</f>
        <v>T152:T155</v>
      </c>
      <c r="L153" s="69" t="str">
        <f ca="1">"M" &amp; ROW(I153)+1-$B153 &amp; ":U" &amp; ROW(I153)-$B153+VLOOKUP(1,INDIRECT("A" &amp; ROW(I153)+1-$B153 &amp; ":B999"),2,0)</f>
        <v>M152:U155</v>
      </c>
      <c r="M153" s="5">
        <f ca="1">IF(N153="","",RANK($U153,INDIRECT(H153),0))</f>
        <v>2</v>
      </c>
      <c r="N153" s="7">
        <v>2</v>
      </c>
      <c r="O153" s="76">
        <v>11</v>
      </c>
      <c r="P153" s="76">
        <v>0</v>
      </c>
      <c r="Q153" s="76">
        <v>0</v>
      </c>
      <c r="R153" s="76">
        <f>IF(RANK($O153,$O153:$Q153,0)=1,$O153,IF(RANK($P153,$O153:$Q153,0)=1,$P153,$Q153))</f>
        <v>11</v>
      </c>
      <c r="S153" s="76">
        <f>IF(RANK($O153,$O153:$Q153,0)=2,$O153,IF(RANK($P153,$O153:$Q153,0)=2,$P153,$Q153))</f>
        <v>0</v>
      </c>
      <c r="T153" s="76">
        <f>IF(RANK($O153,$O153:$Q153,0)=3,$O153,IF(RANK($P153,$O153:$Q153,0)=3,$P153,$Q153))</f>
        <v>0</v>
      </c>
      <c r="U153" s="76">
        <f>((($R153)*10000)+$S153)*10000+$T153+$N153/1000</f>
        <v>1100000000.0020001</v>
      </c>
    </row>
    <row r="154" spans="1:23">
      <c r="A154" s="38" t="str">
        <f>IF(AND(N155=""),1,"")</f>
        <v/>
      </c>
      <c r="B154" s="84">
        <f>IF(B153="",1,B153+1)</f>
        <v>3</v>
      </c>
      <c r="C154" s="84">
        <f ca="1">IF(M154="","",VLOOKUP($B154,INDIRECT(L154),2,FALSE))</f>
        <v>4</v>
      </c>
      <c r="D154" s="67" t="str">
        <f ca="1">IF($C154="","",IF(ISERROR(VLOOKUP(C154,Athletes,2,FALSE)),"Unknown Athlete",PROPER(VLOOKUP(C154,Athletes,2,FALSE))))</f>
        <v>Robol Kidane</v>
      </c>
      <c r="E154" s="67" t="str">
        <f ca="1">IF($C154="","",IF(VLOOKUP(C154,Athletes,3,FALSE)="","",VLOOKUP(C154,Athletes,3,FALSE)))</f>
        <v>N&amp;P</v>
      </c>
      <c r="F154" s="67" t="str">
        <f ca="1">IF($C154="","",IF(ISERROR(VLOOKUP(C154,Athletes,7,FALSE)),"",VLOOKUP(C154,Athletes,7,FALSE)))</f>
        <v/>
      </c>
      <c r="G154" s="85">
        <f ca="1">IF(M154="","",VLOOKUP($B154,INDIRECT(L154),6,FALSE))</f>
        <v>9</v>
      </c>
      <c r="H154" s="69" t="str">
        <f ca="1">"U" &amp; ROW(H154)+1-$B154 &amp; ":U" &amp; ROW(H154)-$B154+VLOOKUP(1,INDIRECT("A" &amp; ROW(H154)+1-$B154 &amp; ":B999"),2,0)</f>
        <v>U152:U155</v>
      </c>
      <c r="I154" s="69" t="str">
        <f ca="1">"R" &amp; ROW(I154)+1-$B154 &amp; ":R" &amp; ROW(I154)-$B154+VLOOKUP(1,INDIRECT("A" &amp; ROW(I154)+1-$B154 &amp; ":B999"),2,0)</f>
        <v>R152:R155</v>
      </c>
      <c r="J154" s="69" t="str">
        <f ca="1">"S" &amp; ROW(J154)+1-$B154 &amp; ":S" &amp; ROW(J154)-$B154+VLOOKUP(1,INDIRECT("A" &amp; ROW(J154)+1-$B154 &amp; ":B999"),2,0)</f>
        <v>S152:S155</v>
      </c>
      <c r="K154" s="69" t="str">
        <f ca="1">"T" &amp; ROW(K154)+1-$B154 &amp; ":T" &amp; ROW(K154)-$B154+VLOOKUP(1,INDIRECT("A" &amp; ROW(K154)+1-$B154 &amp; ":B999"),2,0)</f>
        <v>T152:T155</v>
      </c>
      <c r="L154" s="69" t="str">
        <f ca="1">"M" &amp; ROW(I154)+1-$B154 &amp; ":U" &amp; ROW(I154)-$B154+VLOOKUP(1,INDIRECT("A" &amp; ROW(I154)+1-$B154 &amp; ":B999"),2,0)</f>
        <v>M152:U155</v>
      </c>
      <c r="M154" s="5">
        <f ca="1">IF(N154="","",RANK($U154,INDIRECT(H154),0))</f>
        <v>4</v>
      </c>
      <c r="N154" s="7">
        <v>3</v>
      </c>
      <c r="O154" s="76">
        <v>9</v>
      </c>
      <c r="P154" s="76">
        <v>0</v>
      </c>
      <c r="Q154" s="76">
        <v>0</v>
      </c>
      <c r="R154" s="76">
        <f>IF(RANK($O154,$O154:$Q154,0)=1,$O154,IF(RANK($P154,$O154:$Q154,0)=1,$P154,$Q154))</f>
        <v>9</v>
      </c>
      <c r="S154" s="76">
        <f>IF(RANK($O154,$O154:$Q154,0)=2,$O154,IF(RANK($P154,$O154:$Q154,0)=2,$P154,$Q154))</f>
        <v>0</v>
      </c>
      <c r="T154" s="76">
        <f>IF(RANK($O154,$O154:$Q154,0)=3,$O154,IF(RANK($P154,$O154:$Q154,0)=3,$P154,$Q154))</f>
        <v>0</v>
      </c>
      <c r="U154" s="76">
        <f>((($R154)*10000)+$S154)*10000+$T154+$N154/1000</f>
        <v>900000000.00300002</v>
      </c>
    </row>
    <row r="155" spans="1:23">
      <c r="A155" s="38">
        <f>IF(AND(N156=""),1,"")</f>
        <v>1</v>
      </c>
      <c r="B155" s="84">
        <f>IF(B154="",1,B154+1)</f>
        <v>4</v>
      </c>
      <c r="C155" s="84">
        <f ca="1">IF(M155="","",VLOOKUP($B155,INDIRECT(L155),2,FALSE))</f>
        <v>3</v>
      </c>
      <c r="D155" s="67" t="str">
        <f ca="1">IF($C155="","",IF(ISERROR(VLOOKUP(C155,Athletes,2,FALSE)),"Unknown Athlete",PROPER(VLOOKUP(C155,Athletes,2,FALSE))))</f>
        <v>Tom Kearney</v>
      </c>
      <c r="E155" s="67" t="str">
        <f ca="1">IF($C155="","",IF(VLOOKUP(C155,Athletes,3,FALSE)="","",VLOOKUP(C155,Athletes,3,FALSE)))</f>
        <v>cac</v>
      </c>
      <c r="F155" s="67" t="str">
        <f ca="1">IF($C155="","",IF(ISERROR(VLOOKUP(C155,Athletes,7,FALSE)),"",VLOOKUP(C155,Athletes,7,FALSE)))</f>
        <v/>
      </c>
      <c r="G155" s="85">
        <f ca="1">IF(M155="","",VLOOKUP($B155,INDIRECT(L155),6,FALSE))</f>
        <v>9</v>
      </c>
      <c r="H155" s="69" t="str">
        <f ca="1">"U" &amp; ROW(H155)+1-$B155 &amp; ":U" &amp; ROW(H155)-$B155+VLOOKUP(1,INDIRECT("A" &amp; ROW(H155)+1-$B155 &amp; ":B999"),2,0)</f>
        <v>U152:U155</v>
      </c>
      <c r="I155" s="69" t="str">
        <f ca="1">"R" &amp; ROW(I155)+1-$B155 &amp; ":R" &amp; ROW(I155)-$B155+VLOOKUP(1,INDIRECT("A" &amp; ROW(I155)+1-$B155 &amp; ":B999"),2,0)</f>
        <v>R152:R155</v>
      </c>
      <c r="J155" s="69" t="str">
        <f ca="1">"S" &amp; ROW(J155)+1-$B155 &amp; ":S" &amp; ROW(J155)-$B155+VLOOKUP(1,INDIRECT("A" &amp; ROW(J155)+1-$B155 &amp; ":B999"),2,0)</f>
        <v>S152:S155</v>
      </c>
      <c r="K155" s="69" t="str">
        <f ca="1">"T" &amp; ROW(K155)+1-$B155 &amp; ":T" &amp; ROW(K155)-$B155+VLOOKUP(1,INDIRECT("A" &amp; ROW(K155)+1-$B155 &amp; ":B999"),2,0)</f>
        <v>T152:T155</v>
      </c>
      <c r="L155" s="69" t="str">
        <f ca="1">"M" &amp; ROW(I155)+1-$B155 &amp; ":U" &amp; ROW(I155)-$B155+VLOOKUP(1,INDIRECT("A" &amp; ROW(I155)+1-$B155 &amp; ":B999"),2,0)</f>
        <v>M152:U155</v>
      </c>
      <c r="M155" s="5">
        <f ca="1">IF(N155="","",RANK($U155,INDIRECT(H155),0))</f>
        <v>3</v>
      </c>
      <c r="N155" s="7">
        <v>4</v>
      </c>
      <c r="O155" s="76">
        <v>9</v>
      </c>
      <c r="P155" s="76">
        <v>0</v>
      </c>
      <c r="Q155" s="76">
        <v>0</v>
      </c>
      <c r="R155" s="76">
        <f>IF(RANK($O155,$O155:$Q155,0)=1,$O155,IF(RANK($P155,$O155:$Q155,0)=1,$P155,$Q155))</f>
        <v>9</v>
      </c>
      <c r="S155" s="76">
        <f>IF(RANK($O155,$O155:$Q155,0)=2,$O155,IF(RANK($P155,$O155:$Q155,0)=2,$P155,$Q155))</f>
        <v>0</v>
      </c>
      <c r="T155" s="76">
        <f>IF(RANK($O155,$O155:$Q155,0)=3,$O155,IF(RANK($P155,$O155:$Q155,0)=3,$P155,$Q155))</f>
        <v>0</v>
      </c>
      <c r="U155" s="76">
        <f>((($R155)*10000)+$S155)*10000+$T155+$N155/1000</f>
        <v>900000000.00399995</v>
      </c>
    </row>
    <row r="156" spans="1:23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</row>
    <row r="157" spans="1:23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</row>
    <row r="158" spans="1:23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</row>
    <row r="159" spans="1:23" ht="18">
      <c r="B159" s="66" t="s">
        <v>10</v>
      </c>
      <c r="C159" s="66" t="s">
        <v>139</v>
      </c>
      <c r="E159" s="66"/>
      <c r="G159" s="68"/>
      <c r="N159" s="70" t="s">
        <v>15</v>
      </c>
      <c r="O159" s="71"/>
      <c r="P159" s="71"/>
      <c r="Q159" s="72"/>
      <c r="R159" s="72"/>
      <c r="S159" s="72"/>
      <c r="T159" s="72"/>
      <c r="U159" s="73"/>
      <c r="V159" s="73"/>
      <c r="W159" s="73"/>
    </row>
    <row r="160" spans="1:23" ht="15.75" customHeight="1">
      <c r="B160" s="66"/>
      <c r="D160" s="66"/>
      <c r="E160" s="74"/>
      <c r="N160" s="5"/>
      <c r="R160" s="76"/>
      <c r="S160" s="76"/>
      <c r="T160" s="76"/>
    </row>
    <row r="161" spans="1:23" ht="15.75" thickBot="1">
      <c r="A161" s="40" t="s">
        <v>29</v>
      </c>
      <c r="B161" s="10" t="s">
        <v>9</v>
      </c>
      <c r="C161" s="10" t="s">
        <v>37</v>
      </c>
      <c r="D161" s="10" t="s">
        <v>6</v>
      </c>
      <c r="E161" s="10" t="s">
        <v>7</v>
      </c>
      <c r="F161" s="10" t="s">
        <v>28</v>
      </c>
      <c r="G161" s="43" t="s">
        <v>12</v>
      </c>
      <c r="H161" s="79" t="s">
        <v>33</v>
      </c>
      <c r="I161" s="79" t="s">
        <v>30</v>
      </c>
      <c r="J161" s="79" t="s">
        <v>31</v>
      </c>
      <c r="K161" s="79" t="s">
        <v>32</v>
      </c>
      <c r="L161" s="79" t="s">
        <v>24</v>
      </c>
      <c r="M161" s="80" t="s">
        <v>23</v>
      </c>
      <c r="N161" s="81" t="s">
        <v>37</v>
      </c>
      <c r="O161" s="82" t="s">
        <v>16</v>
      </c>
      <c r="P161" s="82" t="s">
        <v>17</v>
      </c>
      <c r="Q161" s="82" t="s">
        <v>18</v>
      </c>
      <c r="R161" s="83" t="s">
        <v>19</v>
      </c>
      <c r="S161" s="83" t="s">
        <v>20</v>
      </c>
      <c r="T161" s="83" t="s">
        <v>21</v>
      </c>
      <c r="U161" s="80" t="s">
        <v>22</v>
      </c>
    </row>
    <row r="162" spans="1:23" ht="15">
      <c r="B162" s="77"/>
      <c r="C162" s="77"/>
      <c r="D162" s="77"/>
      <c r="E162" s="77"/>
      <c r="F162" s="77"/>
      <c r="G162" s="78"/>
      <c r="H162" s="69"/>
      <c r="I162" s="69"/>
      <c r="N162" s="5"/>
      <c r="R162" s="76"/>
      <c r="S162" s="76"/>
      <c r="T162" s="76"/>
      <c r="U162" s="76"/>
    </row>
    <row r="163" spans="1:23">
      <c r="A163" s="38" t="str">
        <f>IF(AND(N164=""),1,"")</f>
        <v/>
      </c>
      <c r="B163" s="84">
        <f>IF(B162="",1,B162+1)</f>
        <v>1</v>
      </c>
      <c r="C163" s="84">
        <f ca="1">IF(M163="","",VLOOKUP($B163,INDIRECT(L163),2,FALSE))</f>
        <v>6</v>
      </c>
      <c r="D163" s="67" t="str">
        <f ca="1">IF($C163="","",IF(ISERROR(VLOOKUP(C163,Athletes,2,FALSE)),"Unknown Athlete",PROPER(VLOOKUP(C163,Athletes,2,FALSE))))</f>
        <v>Fraya Miller</v>
      </c>
      <c r="E163" s="67" t="str">
        <f ca="1">IF($C163="","",IF(VLOOKUP(C163,Athletes,3,FALSE)="","",VLOOKUP(C163,Athletes,3,FALSE)))</f>
        <v>N&amp;P</v>
      </c>
      <c r="F163" s="67" t="str">
        <f ca="1">IF($C163="","",IF(ISERROR(VLOOKUP(C163,Athletes,7,FALSE)),"",VLOOKUP(C163,Athletes,7,FALSE)))</f>
        <v/>
      </c>
      <c r="G163" s="85">
        <f ca="1">IF(M163="","",VLOOKUP($B163,INDIRECT(L163),6,FALSE))</f>
        <v>8</v>
      </c>
      <c r="H163" s="69" t="str">
        <f ca="1">"U" &amp; ROW(H163)+1-$B163 &amp; ":U" &amp; ROW(H163)-$B163+VLOOKUP(1,INDIRECT("A" &amp; ROW(H163)+1-$B163 &amp; ":B999"),2,0)</f>
        <v>U163:U164</v>
      </c>
      <c r="I163" s="69" t="str">
        <f ca="1">"R" &amp; ROW(I163)+1-$B163 &amp; ":R" &amp; ROW(I163)-$B163+VLOOKUP(1,INDIRECT("A" &amp; ROW(I163)+1-$B163 &amp; ":B999"),2,0)</f>
        <v>R163:R164</v>
      </c>
      <c r="J163" s="69" t="str">
        <f ca="1">"S" &amp; ROW(J163)+1-$B163 &amp; ":S" &amp; ROW(J163)-$B163+VLOOKUP(1,INDIRECT("A" &amp; ROW(J163)+1-$B163 &amp; ":B999"),2,0)</f>
        <v>S163:S164</v>
      </c>
      <c r="K163" s="69" t="str">
        <f ca="1">"T" &amp; ROW(K163)+1-$B163 &amp; ":T" &amp; ROW(K163)-$B163+VLOOKUP(1,INDIRECT("A" &amp; ROW(K163)+1-$B163 &amp; ":B999"),2,0)</f>
        <v>T163:T164</v>
      </c>
      <c r="L163" s="69" t="str">
        <f ca="1">"M" &amp; ROW(I163)+1-$B163 &amp; ":U" &amp; ROW(I163)-$B163+VLOOKUP(1,INDIRECT("A" &amp; ROW(I163)+1-$B163 &amp; ":B999"),2,0)</f>
        <v>M163:U164</v>
      </c>
      <c r="M163" s="5">
        <f ca="1">IF(N163="","",RANK($U163,INDIRECT(H163),0))</f>
        <v>2</v>
      </c>
      <c r="N163" s="7">
        <v>5</v>
      </c>
      <c r="O163" s="76">
        <v>6</v>
      </c>
      <c r="P163" s="76">
        <v>0</v>
      </c>
      <c r="Q163" s="76">
        <v>0</v>
      </c>
      <c r="R163" s="76">
        <f>IF(RANK($O163,$O163:$Q163,0)=1,$O163,IF(RANK($P163,$O163:$Q163,0)=1,$P163,$Q163))</f>
        <v>6</v>
      </c>
      <c r="S163" s="76">
        <f>IF(RANK($O163,$O163:$Q163,0)=2,$O163,IF(RANK($P163,$O163:$Q163,0)=2,$P163,$Q163))</f>
        <v>0</v>
      </c>
      <c r="T163" s="76">
        <f>IF(RANK($O163,$O163:$Q163,0)=3,$O163,IF(RANK($P163,$O163:$Q163,0)=3,$P163,$Q163))</f>
        <v>0</v>
      </c>
      <c r="U163" s="76">
        <f>((($R163)*10000)+$S163)*10000+$T163+$N163/1000</f>
        <v>600000000.005</v>
      </c>
    </row>
    <row r="164" spans="1:23">
      <c r="A164" s="38">
        <f>IF(AND(N165=""),1,"")</f>
        <v>1</v>
      </c>
      <c r="B164" s="84">
        <f>IF(B163="",1,B163+1)</f>
        <v>2</v>
      </c>
      <c r="C164" s="84">
        <f ca="1">IF(M164="","",VLOOKUP($B164,INDIRECT(L164),2,FALSE))</f>
        <v>5</v>
      </c>
      <c r="D164" s="67" t="str">
        <f ca="1">IF($C164="","",IF(ISERROR(VLOOKUP(C164,Athletes,2,FALSE)),"Unknown Athlete",PROPER(VLOOKUP(C164,Athletes,2,FALSE))))</f>
        <v>Kaitlin Keaney</v>
      </c>
      <c r="E164" s="67" t="str">
        <f ca="1">IF($C164="","",IF(VLOOKUP(C164,Athletes,3,FALSE)="","",VLOOKUP(C164,Athletes,3,FALSE)))</f>
        <v>cac</v>
      </c>
      <c r="F164" s="67" t="str">
        <f ca="1">IF($C164="","",IF(ISERROR(VLOOKUP(C164,Athletes,7,FALSE)),"",VLOOKUP(C164,Athletes,7,FALSE)))</f>
        <v/>
      </c>
      <c r="G164" s="85">
        <f ca="1">IF(M164="","",VLOOKUP($B164,INDIRECT(L164),6,FALSE))</f>
        <v>6</v>
      </c>
      <c r="H164" s="69" t="str">
        <f ca="1">"U" &amp; ROW(H164)+1-$B164 &amp; ":U" &amp; ROW(H164)-$B164+VLOOKUP(1,INDIRECT("A" &amp; ROW(H164)+1-$B164 &amp; ":B999"),2,0)</f>
        <v>U163:U164</v>
      </c>
      <c r="I164" s="69" t="str">
        <f ca="1">"R" &amp; ROW(I164)+1-$B164 &amp; ":R" &amp; ROW(I164)-$B164+VLOOKUP(1,INDIRECT("A" &amp; ROW(I164)+1-$B164 &amp; ":B999"),2,0)</f>
        <v>R163:R164</v>
      </c>
      <c r="J164" s="69" t="str">
        <f ca="1">"S" &amp; ROW(J164)+1-$B164 &amp; ":S" &amp; ROW(J164)-$B164+VLOOKUP(1,INDIRECT("A" &amp; ROW(J164)+1-$B164 &amp; ":B999"),2,0)</f>
        <v>S163:S164</v>
      </c>
      <c r="K164" s="69" t="str">
        <f ca="1">"T" &amp; ROW(K164)+1-$B164 &amp; ":T" &amp; ROW(K164)-$B164+VLOOKUP(1,INDIRECT("A" &amp; ROW(K164)+1-$B164 &amp; ":B999"),2,0)</f>
        <v>T163:T164</v>
      </c>
      <c r="L164" s="69" t="str">
        <f ca="1">"M" &amp; ROW(I164)+1-$B164 &amp; ":U" &amp; ROW(I164)-$B164+VLOOKUP(1,INDIRECT("A" &amp; ROW(I164)+1-$B164 &amp; ":B999"),2,0)</f>
        <v>M163:U164</v>
      </c>
      <c r="M164" s="5">
        <f ca="1">IF(N164="","",RANK($U164,INDIRECT(H164),0))</f>
        <v>1</v>
      </c>
      <c r="N164" s="7">
        <v>6</v>
      </c>
      <c r="O164" s="76">
        <v>8</v>
      </c>
      <c r="P164" s="76">
        <v>0</v>
      </c>
      <c r="Q164" s="76">
        <v>0</v>
      </c>
      <c r="R164" s="76">
        <f>IF(RANK($O164,$O164:$Q164,0)=1,$O164,IF(RANK($P164,$O164:$Q164,0)=1,$P164,$Q164))</f>
        <v>8</v>
      </c>
      <c r="S164" s="76">
        <f>IF(RANK($O164,$O164:$Q164,0)=2,$O164,IF(RANK($P164,$O164:$Q164,0)=2,$P164,$Q164))</f>
        <v>0</v>
      </c>
      <c r="T164" s="76">
        <f>IF(RANK($O164,$O164:$Q164,0)=3,$O164,IF(RANK($P164,$O164:$Q164,0)=3,$P164,$Q164))</f>
        <v>0</v>
      </c>
      <c r="U164" s="76">
        <f>((($R164)*10000)+$S164)*10000+$T164+$N164/1000</f>
        <v>800000000.00600004</v>
      </c>
    </row>
    <row r="165" spans="1:23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</row>
    <row r="166" spans="1:23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</row>
    <row r="167" spans="1:23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</row>
    <row r="168" spans="1:23" ht="18">
      <c r="B168" s="66" t="s">
        <v>10</v>
      </c>
      <c r="C168" s="66" t="s">
        <v>140</v>
      </c>
      <c r="E168" s="66"/>
      <c r="G168" s="68"/>
      <c r="N168" s="70" t="s">
        <v>15</v>
      </c>
      <c r="O168" s="71"/>
      <c r="P168" s="71"/>
      <c r="Q168" s="72"/>
      <c r="R168" s="72"/>
      <c r="S168" s="72"/>
      <c r="T168" s="72"/>
      <c r="U168" s="73"/>
      <c r="V168" s="73"/>
      <c r="W168" s="73"/>
    </row>
    <row r="169" spans="1:23" ht="15.75" customHeight="1">
      <c r="B169" s="66"/>
      <c r="D169" s="66"/>
      <c r="E169" s="74"/>
      <c r="N169" s="5"/>
      <c r="R169" s="76"/>
      <c r="S169" s="76"/>
      <c r="T169" s="76"/>
    </row>
    <row r="170" spans="1:23" ht="15.75" thickBot="1">
      <c r="A170" s="40" t="s">
        <v>29</v>
      </c>
      <c r="B170" s="10" t="s">
        <v>9</v>
      </c>
      <c r="C170" s="10" t="s">
        <v>37</v>
      </c>
      <c r="D170" s="10" t="s">
        <v>6</v>
      </c>
      <c r="E170" s="10" t="s">
        <v>7</v>
      </c>
      <c r="F170" s="10" t="s">
        <v>28</v>
      </c>
      <c r="G170" s="43" t="s">
        <v>12</v>
      </c>
      <c r="H170" s="79" t="s">
        <v>33</v>
      </c>
      <c r="I170" s="79" t="s">
        <v>30</v>
      </c>
      <c r="J170" s="79" t="s">
        <v>31</v>
      </c>
      <c r="K170" s="79" t="s">
        <v>32</v>
      </c>
      <c r="L170" s="79" t="s">
        <v>24</v>
      </c>
      <c r="M170" s="80" t="s">
        <v>23</v>
      </c>
      <c r="N170" s="81" t="s">
        <v>37</v>
      </c>
      <c r="O170" s="82" t="s">
        <v>16</v>
      </c>
      <c r="P170" s="82" t="s">
        <v>17</v>
      </c>
      <c r="Q170" s="82" t="s">
        <v>18</v>
      </c>
      <c r="R170" s="83" t="s">
        <v>19</v>
      </c>
      <c r="S170" s="83" t="s">
        <v>20</v>
      </c>
      <c r="T170" s="83" t="s">
        <v>21</v>
      </c>
      <c r="U170" s="80" t="s">
        <v>22</v>
      </c>
    </row>
    <row r="171" spans="1:23" ht="15">
      <c r="B171" s="77"/>
      <c r="C171" s="77"/>
      <c r="D171" s="77"/>
      <c r="E171" s="77"/>
      <c r="F171" s="77"/>
      <c r="G171" s="78"/>
      <c r="H171" s="69"/>
      <c r="I171" s="69"/>
      <c r="N171" s="5"/>
      <c r="R171" s="76"/>
      <c r="S171" s="76"/>
      <c r="T171" s="76"/>
      <c r="U171" s="76"/>
    </row>
    <row r="172" spans="1:23">
      <c r="A172" s="38" t="str">
        <f>IF(AND(N173=""),1,"")</f>
        <v/>
      </c>
      <c r="B172" s="84">
        <f>IF(B171="",1,B171+1)</f>
        <v>1</v>
      </c>
      <c r="C172" s="84">
        <f ca="1">IF(M172="","",VLOOKUP($B172,INDIRECT(L172),2,FALSE))</f>
        <v>7</v>
      </c>
      <c r="D172" s="67" t="str">
        <f ca="1">IF($C172="","",IF(ISERROR(VLOOKUP(C172,Athletes,2,FALSE)),"Unknown Athlete",PROPER(VLOOKUP(C172,Athletes,2,FALSE))))</f>
        <v>Isaac Murray</v>
      </c>
      <c r="E172" s="67" t="str">
        <f ca="1">IF($C172="","",IF(VLOOKUP(C172,Athletes,3,FALSE)="","",VLOOKUP(C172,Athletes,3,FALSE)))</f>
        <v>cac</v>
      </c>
      <c r="F172" s="67" t="str">
        <f ca="1">IF($C172="","",IF(ISERROR(VLOOKUP(C172,Athletes,7,FALSE)),"",VLOOKUP(C172,Athletes,7,FALSE)))</f>
        <v/>
      </c>
      <c r="G172" s="85">
        <f ca="1">IF(M172="","",VLOOKUP($B172,INDIRECT(L172),6,FALSE))</f>
        <v>13</v>
      </c>
      <c r="H172" s="69" t="str">
        <f ca="1">"U" &amp; ROW(H172)+1-$B172 &amp; ":U" &amp; ROW(H172)-$B172+VLOOKUP(1,INDIRECT("A" &amp; ROW(H172)+1-$B172 &amp; ":B999"),2,0)</f>
        <v>U172:U174</v>
      </c>
      <c r="I172" s="69" t="str">
        <f ca="1">"R" &amp; ROW(I172)+1-$B172 &amp; ":R" &amp; ROW(I172)-$B172+VLOOKUP(1,INDIRECT("A" &amp; ROW(I172)+1-$B172 &amp; ":B999"),2,0)</f>
        <v>R172:R174</v>
      </c>
      <c r="J172" s="69" t="str">
        <f ca="1">"S" &amp; ROW(J172)+1-$B172 &amp; ":S" &amp; ROW(J172)-$B172+VLOOKUP(1,INDIRECT("A" &amp; ROW(J172)+1-$B172 &amp; ":B999"),2,0)</f>
        <v>S172:S174</v>
      </c>
      <c r="K172" s="69" t="str">
        <f ca="1">"T" &amp; ROW(K172)+1-$B172 &amp; ":T" &amp; ROW(K172)-$B172+VLOOKUP(1,INDIRECT("A" &amp; ROW(K172)+1-$B172 &amp; ":B999"),2,0)</f>
        <v>T172:T174</v>
      </c>
      <c r="L172" s="69" t="str">
        <f ca="1">"M" &amp; ROW(I172)+1-$B172 &amp; ":U" &amp; ROW(I172)-$B172+VLOOKUP(1,INDIRECT("A" &amp; ROW(I172)+1-$B172 &amp; ":B999"),2,0)</f>
        <v>M172:U174</v>
      </c>
      <c r="M172" s="5">
        <f ca="1">IF(N172="","",RANK($U172,INDIRECT(H172),0))</f>
        <v>2</v>
      </c>
      <c r="N172" s="7">
        <v>9</v>
      </c>
      <c r="O172" s="76">
        <v>10</v>
      </c>
      <c r="P172" s="76">
        <v>0</v>
      </c>
      <c r="Q172" s="76">
        <v>0</v>
      </c>
      <c r="R172" s="76">
        <f>IF(RANK($O172,$O172:$Q172,0)=1,$O172,IF(RANK($P172,$O172:$Q172,0)=1,$P172,$Q172))</f>
        <v>10</v>
      </c>
      <c r="S172" s="76">
        <f>IF(RANK($O172,$O172:$Q172,0)=2,$O172,IF(RANK($P172,$O172:$Q172,0)=2,$P172,$Q172))</f>
        <v>0</v>
      </c>
      <c r="T172" s="76">
        <f>IF(RANK($O172,$O172:$Q172,0)=3,$O172,IF(RANK($P172,$O172:$Q172,0)=3,$P172,$Q172))</f>
        <v>0</v>
      </c>
      <c r="U172" s="76">
        <f>((($R172)*10000)+$S172)*10000+$T172+$N172/1000</f>
        <v>1000000000.0089999</v>
      </c>
    </row>
    <row r="173" spans="1:23">
      <c r="A173" s="38" t="str">
        <f>IF(AND(N174=""),1,"")</f>
        <v/>
      </c>
      <c r="B173" s="84">
        <f>IF(B172="",1,B172+1)</f>
        <v>2</v>
      </c>
      <c r="C173" s="84">
        <f ca="1">IF(M173="","",VLOOKUP($B173,INDIRECT(L173),2,FALSE))</f>
        <v>9</v>
      </c>
      <c r="D173" s="67" t="str">
        <f ca="1">IF($C173="","",IF(ISERROR(VLOOKUP(C173,Athletes,2,FALSE)),"Unknown Athlete",PROPER(VLOOKUP(C173,Athletes,2,FALSE))))</f>
        <v>Rhys Johns</v>
      </c>
      <c r="E173" s="67" t="str">
        <f ca="1">IF($C173="","",IF(VLOOKUP(C173,Athletes,3,FALSE)="","",VLOOKUP(C173,Athletes,3,FALSE)))</f>
        <v>cac</v>
      </c>
      <c r="F173" s="67" t="str">
        <f ca="1">IF($C173="","",IF(ISERROR(VLOOKUP(C173,Athletes,7,FALSE)),"",VLOOKUP(C173,Athletes,7,FALSE)))</f>
        <v/>
      </c>
      <c r="G173" s="85">
        <f ca="1">IF(M173="","",VLOOKUP($B173,INDIRECT(L173),6,FALSE))</f>
        <v>10</v>
      </c>
      <c r="H173" s="69" t="str">
        <f ca="1">"U" &amp; ROW(H173)+1-$B173 &amp; ":U" &amp; ROW(H173)-$B173+VLOOKUP(1,INDIRECT("A" &amp; ROW(H173)+1-$B173 &amp; ":B999"),2,0)</f>
        <v>U172:U174</v>
      </c>
      <c r="I173" s="69" t="str">
        <f ca="1">"R" &amp; ROW(I173)+1-$B173 &amp; ":R" &amp; ROW(I173)-$B173+VLOOKUP(1,INDIRECT("A" &amp; ROW(I173)+1-$B173 &amp; ":B999"),2,0)</f>
        <v>R172:R174</v>
      </c>
      <c r="J173" s="69" t="str">
        <f ca="1">"S" &amp; ROW(J173)+1-$B173 &amp; ":S" &amp; ROW(J173)-$B173+VLOOKUP(1,INDIRECT("A" &amp; ROW(J173)+1-$B173 &amp; ":B999"),2,0)</f>
        <v>S172:S174</v>
      </c>
      <c r="K173" s="69" t="str">
        <f ca="1">"T" &amp; ROW(K173)+1-$B173 &amp; ":T" &amp; ROW(K173)-$B173+VLOOKUP(1,INDIRECT("A" &amp; ROW(K173)+1-$B173 &amp; ":B999"),2,0)</f>
        <v>T172:T174</v>
      </c>
      <c r="L173" s="69" t="str">
        <f ca="1">"M" &amp; ROW(I173)+1-$B173 &amp; ":U" &amp; ROW(I173)-$B173+VLOOKUP(1,INDIRECT("A" &amp; ROW(I173)+1-$B173 &amp; ":B999"),2,0)</f>
        <v>M172:U174</v>
      </c>
      <c r="M173" s="5">
        <f ca="1">IF(N173="","",RANK($U173,INDIRECT(H173),0))</f>
        <v>1</v>
      </c>
      <c r="N173" s="7">
        <v>7</v>
      </c>
      <c r="O173" s="76">
        <v>13</v>
      </c>
      <c r="P173" s="76">
        <v>0</v>
      </c>
      <c r="Q173" s="76">
        <v>0</v>
      </c>
      <c r="R173" s="76">
        <f>IF(RANK($O173,$O173:$Q173,0)=1,$O173,IF(RANK($P173,$O173:$Q173,0)=1,$P173,$Q173))</f>
        <v>13</v>
      </c>
      <c r="S173" s="76">
        <f>IF(RANK($O173,$O173:$Q173,0)=2,$O173,IF(RANK($P173,$O173:$Q173,0)=2,$P173,$Q173))</f>
        <v>0</v>
      </c>
      <c r="T173" s="76">
        <f>IF(RANK($O173,$O173:$Q173,0)=3,$O173,IF(RANK($P173,$O173:$Q173,0)=3,$P173,$Q173))</f>
        <v>0</v>
      </c>
      <c r="U173" s="76">
        <f>((($R173)*10000)+$S173)*10000+$T173+$N173/1000</f>
        <v>1300000000.007</v>
      </c>
    </row>
    <row r="174" spans="1:23">
      <c r="A174" s="38">
        <f>IF(AND(N175=""),1,"")</f>
        <v>1</v>
      </c>
      <c r="B174" s="84">
        <f>IF(B173="",1,B173+1)</f>
        <v>3</v>
      </c>
      <c r="C174" s="84">
        <f ca="1">IF(M174="","",VLOOKUP($B174,INDIRECT(L174),2,FALSE))</f>
        <v>8</v>
      </c>
      <c r="D174" s="67" t="str">
        <f ca="1">IF($C174="","",IF(ISERROR(VLOOKUP(C174,Athletes,2,FALSE)),"Unknown Athlete",PROPER(VLOOKUP(C174,Athletes,2,FALSE))))</f>
        <v>Matthew Williams</v>
      </c>
      <c r="E174" s="67" t="str">
        <f ca="1">IF($C174="","",IF(VLOOKUP(C174,Athletes,3,FALSE)="","",VLOOKUP(C174,Athletes,3,FALSE)))</f>
        <v>cac</v>
      </c>
      <c r="F174" s="67" t="str">
        <f ca="1">IF($C174="","",IF(ISERROR(VLOOKUP(C174,Athletes,7,FALSE)),"",VLOOKUP(C174,Athletes,7,FALSE)))</f>
        <v/>
      </c>
      <c r="G174" s="85">
        <f ca="1">IF(M174="","",VLOOKUP($B174,INDIRECT(L174),6,FALSE))</f>
        <v>10</v>
      </c>
      <c r="H174" s="69" t="str">
        <f ca="1">"U" &amp; ROW(H174)+1-$B174 &amp; ":U" &amp; ROW(H174)-$B174+VLOOKUP(1,INDIRECT("A" &amp; ROW(H174)+1-$B174 &amp; ":B999"),2,0)</f>
        <v>U172:U174</v>
      </c>
      <c r="I174" s="69" t="str">
        <f ca="1">"R" &amp; ROW(I174)+1-$B174 &amp; ":R" &amp; ROW(I174)-$B174+VLOOKUP(1,INDIRECT("A" &amp; ROW(I174)+1-$B174 &amp; ":B999"),2,0)</f>
        <v>R172:R174</v>
      </c>
      <c r="J174" s="69" t="str">
        <f ca="1">"S" &amp; ROW(J174)+1-$B174 &amp; ":S" &amp; ROW(J174)-$B174+VLOOKUP(1,INDIRECT("A" &amp; ROW(J174)+1-$B174 &amp; ":B999"),2,0)</f>
        <v>S172:S174</v>
      </c>
      <c r="K174" s="69" t="str">
        <f ca="1">"T" &amp; ROW(K174)+1-$B174 &amp; ":T" &amp; ROW(K174)-$B174+VLOOKUP(1,INDIRECT("A" &amp; ROW(K174)+1-$B174 &amp; ":B999"),2,0)</f>
        <v>T172:T174</v>
      </c>
      <c r="L174" s="69" t="str">
        <f ca="1">"M" &amp; ROW(I174)+1-$B174 &amp; ":U" &amp; ROW(I174)-$B174+VLOOKUP(1,INDIRECT("A" &amp; ROW(I174)+1-$B174 &amp; ":B999"),2,0)</f>
        <v>M172:U174</v>
      </c>
      <c r="M174" s="5">
        <f ca="1">IF(N174="","",RANK($U174,INDIRECT(H174),0))</f>
        <v>3</v>
      </c>
      <c r="N174" s="7">
        <v>8</v>
      </c>
      <c r="O174" s="76">
        <v>10</v>
      </c>
      <c r="P174" s="76">
        <v>0</v>
      </c>
      <c r="Q174" s="76">
        <v>0</v>
      </c>
      <c r="R174" s="76">
        <f>IF(RANK($O174,$O174:$Q174,0)=1,$O174,IF(RANK($P174,$O174:$Q174,0)=1,$P174,$Q174))</f>
        <v>10</v>
      </c>
      <c r="S174" s="76">
        <f>IF(RANK($O174,$O174:$Q174,0)=2,$O174,IF(RANK($P174,$O174:$Q174,0)=2,$P174,$Q174))</f>
        <v>0</v>
      </c>
      <c r="T174" s="76">
        <f>IF(RANK($O174,$O174:$Q174,0)=3,$O174,IF(RANK($P174,$O174:$Q174,0)=3,$P174,$Q174))</f>
        <v>0</v>
      </c>
      <c r="U174" s="76">
        <f>((($R174)*10000)+$S174)*10000+$T174+$N174/1000</f>
        <v>1000000000.008</v>
      </c>
    </row>
    <row r="175" spans="1:23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</row>
    <row r="176" spans="1:23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</row>
    <row r="177" spans="1:23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</row>
    <row r="178" spans="1:23" ht="18">
      <c r="B178" s="66" t="s">
        <v>10</v>
      </c>
      <c r="C178" s="66" t="s">
        <v>141</v>
      </c>
      <c r="E178" s="66"/>
      <c r="G178" s="68"/>
      <c r="N178" s="70" t="s">
        <v>15</v>
      </c>
      <c r="O178" s="71"/>
      <c r="P178" s="71"/>
      <c r="Q178" s="72"/>
      <c r="R178" s="72"/>
      <c r="S178" s="72"/>
      <c r="T178" s="72"/>
      <c r="U178" s="73"/>
      <c r="V178" s="73"/>
      <c r="W178" s="73"/>
    </row>
    <row r="179" spans="1:23" ht="15.75" customHeight="1">
      <c r="B179" s="66"/>
      <c r="D179" s="66"/>
      <c r="E179" s="74"/>
      <c r="N179" s="5"/>
      <c r="R179" s="76"/>
      <c r="S179" s="76"/>
      <c r="T179" s="76"/>
    </row>
    <row r="180" spans="1:23" ht="15.75" thickBot="1">
      <c r="A180" s="40" t="s">
        <v>29</v>
      </c>
      <c r="B180" s="10" t="s">
        <v>9</v>
      </c>
      <c r="C180" s="10" t="s">
        <v>37</v>
      </c>
      <c r="D180" s="10" t="s">
        <v>6</v>
      </c>
      <c r="E180" s="10" t="s">
        <v>7</v>
      </c>
      <c r="F180" s="10" t="s">
        <v>28</v>
      </c>
      <c r="G180" s="43" t="s">
        <v>12</v>
      </c>
      <c r="H180" s="79" t="s">
        <v>33</v>
      </c>
      <c r="I180" s="79" t="s">
        <v>30</v>
      </c>
      <c r="J180" s="79" t="s">
        <v>31</v>
      </c>
      <c r="K180" s="79" t="s">
        <v>32</v>
      </c>
      <c r="L180" s="79" t="s">
        <v>24</v>
      </c>
      <c r="M180" s="80" t="s">
        <v>23</v>
      </c>
      <c r="N180" s="81" t="s">
        <v>37</v>
      </c>
      <c r="O180" s="82" t="s">
        <v>16</v>
      </c>
      <c r="P180" s="82" t="s">
        <v>17</v>
      </c>
      <c r="Q180" s="82" t="s">
        <v>18</v>
      </c>
      <c r="R180" s="83" t="s">
        <v>19</v>
      </c>
      <c r="S180" s="83" t="s">
        <v>20</v>
      </c>
      <c r="T180" s="83" t="s">
        <v>21</v>
      </c>
      <c r="U180" s="80" t="s">
        <v>22</v>
      </c>
    </row>
    <row r="181" spans="1:23" ht="15">
      <c r="B181" s="77"/>
      <c r="C181" s="77"/>
      <c r="D181" s="77"/>
      <c r="E181" s="77"/>
      <c r="F181" s="77"/>
      <c r="G181" s="78"/>
      <c r="H181" s="69"/>
      <c r="I181" s="69"/>
      <c r="N181" s="5"/>
      <c r="R181" s="76"/>
      <c r="S181" s="76"/>
      <c r="T181" s="76"/>
      <c r="U181" s="76"/>
    </row>
    <row r="182" spans="1:23">
      <c r="A182" s="38">
        <f>IF(AND(N183=""),1,"")</f>
        <v>1</v>
      </c>
      <c r="B182" s="84">
        <f>IF(B181="",1,B181+1)</f>
        <v>1</v>
      </c>
      <c r="C182" s="84">
        <f ca="1">IF(M182="","",VLOOKUP($B182,INDIRECT(L182),2,FALSE))</f>
        <v>10</v>
      </c>
      <c r="D182" s="67" t="str">
        <f ca="1">IF($C182="","",IF(ISERROR(VLOOKUP(C182,Athletes,2,FALSE)),"Unknown Athlete",PROPER(VLOOKUP(C182,Athletes,2,FALSE))))</f>
        <v>Catherine Groves</v>
      </c>
      <c r="E182" s="67" t="str">
        <f ca="1">IF($C182="","",IF(VLOOKUP(C182,Athletes,3,FALSE)="","",VLOOKUP(C182,Athletes,3,FALSE)))</f>
        <v>cac</v>
      </c>
      <c r="F182" s="67" t="str">
        <f ca="1">IF($C182="","",IF(ISERROR(VLOOKUP(C182,Athletes,7,FALSE)),"",VLOOKUP(C182,Athletes,7,FALSE)))</f>
        <v/>
      </c>
      <c r="G182" s="85">
        <f ca="1">IF(M182="","",VLOOKUP($B182,INDIRECT(L182),6,FALSE))</f>
        <v>13</v>
      </c>
      <c r="H182" s="69" t="str">
        <f ca="1">"U" &amp; ROW(H182)+1-$B182 &amp; ":U" &amp; ROW(H182)-$B182+VLOOKUP(1,INDIRECT("A" &amp; ROW(H182)+1-$B182 &amp; ":B999"),2,0)</f>
        <v>U182:U182</v>
      </c>
      <c r="I182" s="69" t="str">
        <f ca="1">"R" &amp; ROW(I182)+1-$B182 &amp; ":R" &amp; ROW(I182)-$B182+VLOOKUP(1,INDIRECT("A" &amp; ROW(I182)+1-$B182 &amp; ":B999"),2,0)</f>
        <v>R182:R182</v>
      </c>
      <c r="J182" s="69" t="str">
        <f ca="1">"S" &amp; ROW(J182)+1-$B182 &amp; ":S" &amp; ROW(J182)-$B182+VLOOKUP(1,INDIRECT("A" &amp; ROW(J182)+1-$B182 &amp; ":B999"),2,0)</f>
        <v>S182:S182</v>
      </c>
      <c r="K182" s="69" t="str">
        <f ca="1">"T" &amp; ROW(K182)+1-$B182 &amp; ":T" &amp; ROW(K182)-$B182+VLOOKUP(1,INDIRECT("A" &amp; ROW(K182)+1-$B182 &amp; ":B999"),2,0)</f>
        <v>T182:T182</v>
      </c>
      <c r="L182" s="69" t="str">
        <f ca="1">"M" &amp; ROW(I182)+1-$B182 &amp; ":U" &amp; ROW(I182)-$B182+VLOOKUP(1,INDIRECT("A" &amp; ROW(I182)+1-$B182 &amp; ":B999"),2,0)</f>
        <v>M182:U182</v>
      </c>
      <c r="M182" s="5">
        <f ca="1">IF(N182="","",RANK($U182,INDIRECT(H182),0))</f>
        <v>1</v>
      </c>
      <c r="N182" s="7">
        <v>10</v>
      </c>
      <c r="O182" s="76">
        <v>13</v>
      </c>
      <c r="P182" s="76">
        <v>0</v>
      </c>
      <c r="Q182" s="76">
        <v>0</v>
      </c>
      <c r="R182" s="76">
        <f>IF(RANK($O182,$O182:$Q182,0)=1,$O182,IF(RANK($P182,$O182:$Q182,0)=1,$P182,$Q182))</f>
        <v>13</v>
      </c>
      <c r="S182" s="76">
        <f>IF(RANK($O182,$O182:$Q182,0)=2,$O182,IF(RANK($P182,$O182:$Q182,0)=2,$P182,$Q182))</f>
        <v>0</v>
      </c>
      <c r="T182" s="76">
        <f>IF(RANK($O182,$O182:$Q182,0)=3,$O182,IF(RANK($P182,$O182:$Q182,0)=3,$P182,$Q182))</f>
        <v>0</v>
      </c>
      <c r="U182" s="76">
        <f>((($R182)*10000)+$S182)*10000+$T182+$N182/1000</f>
        <v>1300000000.01</v>
      </c>
    </row>
    <row r="183" spans="1:23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</row>
    <row r="184" spans="1:23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</row>
    <row r="185" spans="1:23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</row>
    <row r="186" spans="1:23" ht="18">
      <c r="B186" s="66" t="s">
        <v>10</v>
      </c>
      <c r="C186" s="66" t="s">
        <v>142</v>
      </c>
      <c r="E186" s="66"/>
      <c r="G186" s="68"/>
      <c r="N186" s="70" t="s">
        <v>15</v>
      </c>
      <c r="O186" s="71"/>
      <c r="P186" s="71"/>
      <c r="Q186" s="72"/>
      <c r="R186" s="72"/>
      <c r="S186" s="72"/>
      <c r="T186" s="72"/>
      <c r="U186" s="73"/>
      <c r="V186" s="73"/>
      <c r="W186" s="73"/>
    </row>
    <row r="187" spans="1:23" ht="15.75" customHeight="1">
      <c r="B187" s="66"/>
      <c r="D187" s="66"/>
      <c r="E187" s="74"/>
      <c r="N187" s="5"/>
      <c r="R187" s="76"/>
      <c r="S187" s="76"/>
      <c r="T187" s="76"/>
    </row>
    <row r="188" spans="1:23" ht="15.75" thickBot="1">
      <c r="A188" s="40" t="s">
        <v>29</v>
      </c>
      <c r="B188" s="10" t="s">
        <v>9</v>
      </c>
      <c r="C188" s="10" t="s">
        <v>37</v>
      </c>
      <c r="D188" s="10" t="s">
        <v>6</v>
      </c>
      <c r="E188" s="10" t="s">
        <v>7</v>
      </c>
      <c r="F188" s="10" t="s">
        <v>28</v>
      </c>
      <c r="G188" s="43" t="s">
        <v>12</v>
      </c>
      <c r="H188" s="79" t="s">
        <v>33</v>
      </c>
      <c r="I188" s="79" t="s">
        <v>30</v>
      </c>
      <c r="J188" s="79" t="s">
        <v>31</v>
      </c>
      <c r="K188" s="79" t="s">
        <v>32</v>
      </c>
      <c r="L188" s="79" t="s">
        <v>24</v>
      </c>
      <c r="M188" s="80" t="s">
        <v>23</v>
      </c>
      <c r="N188" s="81" t="s">
        <v>37</v>
      </c>
      <c r="O188" s="82" t="s">
        <v>16</v>
      </c>
      <c r="P188" s="82" t="s">
        <v>17</v>
      </c>
      <c r="Q188" s="82" t="s">
        <v>18</v>
      </c>
      <c r="R188" s="83" t="s">
        <v>19</v>
      </c>
      <c r="S188" s="83" t="s">
        <v>20</v>
      </c>
      <c r="T188" s="83" t="s">
        <v>21</v>
      </c>
      <c r="U188" s="80" t="s">
        <v>22</v>
      </c>
    </row>
    <row r="189" spans="1:23" ht="15">
      <c r="B189" s="77"/>
      <c r="C189" s="77"/>
      <c r="D189" s="77"/>
      <c r="E189" s="77"/>
      <c r="F189" s="77"/>
      <c r="G189" s="78"/>
      <c r="H189" s="69"/>
      <c r="I189" s="69"/>
      <c r="N189" s="5"/>
      <c r="R189" s="76"/>
      <c r="S189" s="76"/>
      <c r="T189" s="76"/>
      <c r="U189" s="76"/>
    </row>
    <row r="190" spans="1:23">
      <c r="A190" s="38">
        <f>IF(AND(N191=""),1,"")</f>
        <v>1</v>
      </c>
      <c r="B190" s="84">
        <f>IF(B189="",1,B189+1)</f>
        <v>1</v>
      </c>
      <c r="C190" s="84">
        <f ca="1">IF(M190="","",VLOOKUP($B190,INDIRECT(L190),2,FALSE))</f>
        <v>11</v>
      </c>
      <c r="D190" s="67" t="str">
        <f ca="1">IF($C190="","",IF(ISERROR(VLOOKUP(C190,Athletes,2,FALSE)),"Unknown Athlete",PROPER(VLOOKUP(C190,Athletes,2,FALSE))))</f>
        <v>Leon Smith</v>
      </c>
      <c r="E190" s="67" t="str">
        <f ca="1">IF($C190="","",IF(VLOOKUP(C190,Athletes,3,FALSE)="","",VLOOKUP(C190,Athletes,3,FALSE)))</f>
        <v>cac</v>
      </c>
      <c r="F190" s="67" t="str">
        <f ca="1">IF($C190="","",IF(ISERROR(VLOOKUP(C190,Athletes,7,FALSE)),"",VLOOKUP(C190,Athletes,7,FALSE)))</f>
        <v/>
      </c>
      <c r="G190" s="85">
        <f ca="1">IF(M190="","",VLOOKUP($B190,INDIRECT(L190),6,FALSE))</f>
        <v>13</v>
      </c>
      <c r="H190" s="69" t="str">
        <f ca="1">"U" &amp; ROW(H190)+1-$B190 &amp; ":U" &amp; ROW(H190)-$B190+VLOOKUP(1,INDIRECT("A" &amp; ROW(H190)+1-$B190 &amp; ":B999"),2,0)</f>
        <v>U190:U190</v>
      </c>
      <c r="I190" s="69" t="str">
        <f ca="1">"R" &amp; ROW(I190)+1-$B190 &amp; ":R" &amp; ROW(I190)-$B190+VLOOKUP(1,INDIRECT("A" &amp; ROW(I190)+1-$B190 &amp; ":B999"),2,0)</f>
        <v>R190:R190</v>
      </c>
      <c r="J190" s="69" t="str">
        <f ca="1">"S" &amp; ROW(J190)+1-$B190 &amp; ":S" &amp; ROW(J190)-$B190+VLOOKUP(1,INDIRECT("A" &amp; ROW(J190)+1-$B190 &amp; ":B999"),2,0)</f>
        <v>S190:S190</v>
      </c>
      <c r="K190" s="69" t="str">
        <f ca="1">"T" &amp; ROW(K190)+1-$B190 &amp; ":T" &amp; ROW(K190)-$B190+VLOOKUP(1,INDIRECT("A" &amp; ROW(K190)+1-$B190 &amp; ":B999"),2,0)</f>
        <v>T190:T190</v>
      </c>
      <c r="L190" s="69" t="str">
        <f ca="1">"M" &amp; ROW(I190)+1-$B190 &amp; ":U" &amp; ROW(I190)-$B190+VLOOKUP(1,INDIRECT("A" &amp; ROW(I190)+1-$B190 &amp; ":B999"),2,0)</f>
        <v>M190:U190</v>
      </c>
      <c r="M190" s="5">
        <f ca="1">IF(N190="","",RANK($U190,INDIRECT(H190),0))</f>
        <v>1</v>
      </c>
      <c r="N190" s="7">
        <v>11</v>
      </c>
      <c r="O190" s="76">
        <v>13</v>
      </c>
      <c r="P190" s="76">
        <v>0</v>
      </c>
      <c r="Q190" s="76">
        <v>0</v>
      </c>
      <c r="R190" s="76">
        <f>IF(RANK($O190,$O190:$Q190,0)=1,$O190,IF(RANK($P190,$O190:$Q190,0)=1,$P190,$Q190))</f>
        <v>13</v>
      </c>
      <c r="S190" s="76">
        <f>IF(RANK($O190,$O190:$Q190,0)=2,$O190,IF(RANK($P190,$O190:$Q190,0)=2,$P190,$Q190))</f>
        <v>0</v>
      </c>
      <c r="T190" s="76">
        <f>IF(RANK($O190,$O190:$Q190,0)=3,$O190,IF(RANK($P190,$O190:$Q190,0)=3,$P190,$Q190))</f>
        <v>0</v>
      </c>
      <c r="U190" s="76">
        <f>((($R190)*10000)+$S190)*10000+$T190+$N190/1000</f>
        <v>1300000000.0109999</v>
      </c>
    </row>
    <row r="191" spans="1:23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</row>
    <row r="192" spans="1:23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</row>
    <row r="193" spans="1:23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</row>
    <row r="194" spans="1:23" ht="18">
      <c r="B194" s="66" t="s">
        <v>10</v>
      </c>
      <c r="C194" s="66" t="s">
        <v>143</v>
      </c>
      <c r="E194" s="66"/>
      <c r="G194" s="68"/>
      <c r="N194" s="70" t="s">
        <v>15</v>
      </c>
      <c r="O194" s="71"/>
      <c r="P194" s="71"/>
      <c r="Q194" s="72"/>
      <c r="R194" s="72"/>
      <c r="S194" s="72"/>
      <c r="T194" s="72"/>
      <c r="U194" s="73"/>
      <c r="V194" s="73"/>
      <c r="W194" s="73"/>
    </row>
    <row r="195" spans="1:23" ht="15.75" customHeight="1">
      <c r="B195" s="66"/>
      <c r="D195" s="66"/>
      <c r="E195" s="74"/>
      <c r="N195" s="5"/>
      <c r="R195" s="76"/>
      <c r="S195" s="76"/>
      <c r="T195" s="76"/>
    </row>
    <row r="196" spans="1:23" ht="15.75" thickBot="1">
      <c r="A196" s="40" t="s">
        <v>29</v>
      </c>
      <c r="B196" s="10" t="s">
        <v>9</v>
      </c>
      <c r="C196" s="10" t="s">
        <v>37</v>
      </c>
      <c r="D196" s="10" t="s">
        <v>6</v>
      </c>
      <c r="E196" s="10" t="s">
        <v>7</v>
      </c>
      <c r="F196" s="10" t="s">
        <v>28</v>
      </c>
      <c r="G196" s="43" t="s">
        <v>12</v>
      </c>
      <c r="H196" s="79" t="s">
        <v>33</v>
      </c>
      <c r="I196" s="79" t="s">
        <v>30</v>
      </c>
      <c r="J196" s="79" t="s">
        <v>31</v>
      </c>
      <c r="K196" s="79" t="s">
        <v>32</v>
      </c>
      <c r="L196" s="79" t="s">
        <v>24</v>
      </c>
      <c r="M196" s="80" t="s">
        <v>23</v>
      </c>
      <c r="N196" s="81" t="s">
        <v>37</v>
      </c>
      <c r="O196" s="82" t="s">
        <v>16</v>
      </c>
      <c r="P196" s="82" t="s">
        <v>17</v>
      </c>
      <c r="Q196" s="82" t="s">
        <v>18</v>
      </c>
      <c r="R196" s="83" t="s">
        <v>19</v>
      </c>
      <c r="S196" s="83" t="s">
        <v>20</v>
      </c>
      <c r="T196" s="83" t="s">
        <v>21</v>
      </c>
      <c r="U196" s="80" t="s">
        <v>22</v>
      </c>
    </row>
    <row r="197" spans="1:23" ht="15">
      <c r="B197" s="77"/>
      <c r="C197" s="77"/>
      <c r="D197" s="77"/>
      <c r="E197" s="77"/>
      <c r="F197" s="77"/>
      <c r="G197" s="78"/>
      <c r="H197" s="69"/>
      <c r="I197" s="69"/>
      <c r="N197" s="5"/>
      <c r="R197" s="76"/>
      <c r="S197" s="76"/>
      <c r="T197" s="76"/>
      <c r="U197" s="76"/>
    </row>
    <row r="198" spans="1:23">
      <c r="A198" s="38" t="str">
        <f>IF(AND(N199=""),1,"")</f>
        <v/>
      </c>
      <c r="B198" s="84">
        <f>IF(B197="",1,B197+1)</f>
        <v>1</v>
      </c>
      <c r="C198" s="84">
        <f ca="1">IF(M198="","",VLOOKUP($B198,INDIRECT(L198),2,FALSE))</f>
        <v>16</v>
      </c>
      <c r="D198" s="67" t="str">
        <f ca="1">IF($C198="","",IF(ISERROR(VLOOKUP(C198,Athletes,2,FALSE)),"Unknown Athlete",PROPER(VLOOKUP(C198,Athletes,2,FALSE))))</f>
        <v>Milly Hancock</v>
      </c>
      <c r="E198" s="67" t="str">
        <f ca="1">IF($C198="","",IF(VLOOKUP(C198,Athletes,3,FALSE)="","",VLOOKUP(C198,Athletes,3,FALSE)))</f>
        <v>cac</v>
      </c>
      <c r="F198" s="67" t="str">
        <f ca="1">IF($C198="","",IF(ISERROR(VLOOKUP(C198,Athletes,7,FALSE)),"",VLOOKUP(C198,Athletes,7,FALSE)))</f>
        <v/>
      </c>
      <c r="G198" s="85">
        <f ca="1">IF(M198="","",VLOOKUP($B198,INDIRECT(L198),6,FALSE))</f>
        <v>14</v>
      </c>
      <c r="H198" s="69" t="str">
        <f ca="1">"U" &amp; ROW(H198)+1-$B198 &amp; ":U" &amp; ROW(H198)-$B198+VLOOKUP(1,INDIRECT("A" &amp; ROW(H198)+1-$B198 &amp; ":B999"),2,0)</f>
        <v>U198:U202</v>
      </c>
      <c r="I198" s="69" t="str">
        <f ca="1">"R" &amp; ROW(I198)+1-$B198 &amp; ":R" &amp; ROW(I198)-$B198+VLOOKUP(1,INDIRECT("A" &amp; ROW(I198)+1-$B198 &amp; ":B999"),2,0)</f>
        <v>R198:R202</v>
      </c>
      <c r="J198" s="69" t="str">
        <f ca="1">"S" &amp; ROW(J198)+1-$B198 &amp; ":S" &amp; ROW(J198)-$B198+VLOOKUP(1,INDIRECT("A" &amp; ROW(J198)+1-$B198 &amp; ":B999"),2,0)</f>
        <v>S198:S202</v>
      </c>
      <c r="K198" s="69" t="str">
        <f ca="1">"T" &amp; ROW(K198)+1-$B198 &amp; ":T" &amp; ROW(K198)-$B198+VLOOKUP(1,INDIRECT("A" &amp; ROW(K198)+1-$B198 &amp; ":B999"),2,0)</f>
        <v>T198:T202</v>
      </c>
      <c r="L198" s="69" t="str">
        <f ca="1">"M" &amp; ROW(I198)+1-$B198 &amp; ":U" &amp; ROW(I198)-$B198+VLOOKUP(1,INDIRECT("A" &amp; ROW(I198)+1-$B198 &amp; ":B999"),2,0)</f>
        <v>M198:U202</v>
      </c>
      <c r="M198" s="5">
        <f ca="1">IF(N198="","",RANK($U198,INDIRECT(H198),0))</f>
        <v>3</v>
      </c>
      <c r="N198" s="7">
        <v>15</v>
      </c>
      <c r="O198" s="76">
        <v>11</v>
      </c>
      <c r="P198" s="76">
        <v>0</v>
      </c>
      <c r="Q198" s="76">
        <v>0</v>
      </c>
      <c r="R198" s="76">
        <f>IF(RANK($O198,$O198:$Q198,0)=1,$O198,IF(RANK($P198,$O198:$Q198,0)=1,$P198,$Q198))</f>
        <v>11</v>
      </c>
      <c r="S198" s="76">
        <f>IF(RANK($O198,$O198:$Q198,0)=2,$O198,IF(RANK($P198,$O198:$Q198,0)=2,$P198,$Q198))</f>
        <v>0</v>
      </c>
      <c r="T198" s="76">
        <f>IF(RANK($O198,$O198:$Q198,0)=3,$O198,IF(RANK($P198,$O198:$Q198,0)=3,$P198,$Q198))</f>
        <v>0</v>
      </c>
      <c r="U198" s="76">
        <f>((($R198)*10000)+$S198)*10000+$T198+$N198/1000</f>
        <v>1100000000.0150001</v>
      </c>
    </row>
    <row r="199" spans="1:23">
      <c r="A199" s="38" t="str">
        <f>IF(AND(N200=""),1,"")</f>
        <v/>
      </c>
      <c r="B199" s="84">
        <f>IF(B198="",1,B198+1)</f>
        <v>2</v>
      </c>
      <c r="C199" s="84">
        <f ca="1">IF(M199="","",VLOOKUP($B199,INDIRECT(L199),2,FALSE))</f>
        <v>13</v>
      </c>
      <c r="D199" s="67" t="str">
        <f ca="1">IF($C199="","",IF(ISERROR(VLOOKUP(C199,Athletes,2,FALSE)),"Unknown Athlete",PROPER(VLOOKUP(C199,Athletes,2,FALSE))))</f>
        <v>Karenza Riley</v>
      </c>
      <c r="E199" s="67" t="str">
        <f ca="1">IF($C199="","",IF(VLOOKUP(C199,Athletes,3,FALSE)="","",VLOOKUP(C199,Athletes,3,FALSE)))</f>
        <v>cac</v>
      </c>
      <c r="F199" s="67" t="str">
        <f ca="1">IF($C199="","",IF(ISERROR(VLOOKUP(C199,Athletes,7,FALSE)),"",VLOOKUP(C199,Athletes,7,FALSE)))</f>
        <v/>
      </c>
      <c r="G199" s="85">
        <f ca="1">IF(M199="","",VLOOKUP($B199,INDIRECT(L199),6,FALSE))</f>
        <v>13</v>
      </c>
      <c r="H199" s="69" t="str">
        <f ca="1">"U" &amp; ROW(H199)+1-$B199 &amp; ":U" &amp; ROW(H199)-$B199+VLOOKUP(1,INDIRECT("A" &amp; ROW(H199)+1-$B199 &amp; ":B999"),2,0)</f>
        <v>U198:U202</v>
      </c>
      <c r="I199" s="69" t="str">
        <f ca="1">"R" &amp; ROW(I199)+1-$B199 &amp; ":R" &amp; ROW(I199)-$B199+VLOOKUP(1,INDIRECT("A" &amp; ROW(I199)+1-$B199 &amp; ":B999"),2,0)</f>
        <v>R198:R202</v>
      </c>
      <c r="J199" s="69" t="str">
        <f ca="1">"S" &amp; ROW(J199)+1-$B199 &amp; ":S" &amp; ROW(J199)-$B199+VLOOKUP(1,INDIRECT("A" &amp; ROW(J199)+1-$B199 &amp; ":B999"),2,0)</f>
        <v>S198:S202</v>
      </c>
      <c r="K199" s="69" t="str">
        <f ca="1">"T" &amp; ROW(K199)+1-$B199 &amp; ":T" &amp; ROW(K199)-$B199+VLOOKUP(1,INDIRECT("A" &amp; ROW(K199)+1-$B199 &amp; ":B999"),2,0)</f>
        <v>T198:T202</v>
      </c>
      <c r="L199" s="69" t="str">
        <f ca="1">"M" &amp; ROW(I199)+1-$B199 &amp; ":U" &amp; ROW(I199)-$B199+VLOOKUP(1,INDIRECT("A" &amp; ROW(I199)+1-$B199 &amp; ":B999"),2,0)</f>
        <v>M198:U202</v>
      </c>
      <c r="M199" s="5">
        <f ca="1">IF(N199="","",RANK($U199,INDIRECT(H199),0))</f>
        <v>4</v>
      </c>
      <c r="N199" s="7">
        <v>14</v>
      </c>
      <c r="O199" s="76">
        <v>10</v>
      </c>
      <c r="P199" s="76">
        <v>0</v>
      </c>
      <c r="Q199" s="76">
        <v>0</v>
      </c>
      <c r="R199" s="76">
        <f>IF(RANK($O199,$O199:$Q199,0)=1,$O199,IF(RANK($P199,$O199:$Q199,0)=1,$P199,$Q199))</f>
        <v>10</v>
      </c>
      <c r="S199" s="76">
        <f>IF(RANK($O199,$O199:$Q199,0)=2,$O199,IF(RANK($P199,$O199:$Q199,0)=2,$P199,$Q199))</f>
        <v>0</v>
      </c>
      <c r="T199" s="76">
        <f>IF(RANK($O199,$O199:$Q199,0)=3,$O199,IF(RANK($P199,$O199:$Q199,0)=3,$P199,$Q199))</f>
        <v>0</v>
      </c>
      <c r="U199" s="76">
        <f>((($R199)*10000)+$S199)*10000+$T199+$N199/1000</f>
        <v>1000000000.0140001</v>
      </c>
    </row>
    <row r="200" spans="1:23">
      <c r="A200" s="38" t="str">
        <f>IF(AND(N201=""),1,"")</f>
        <v/>
      </c>
      <c r="B200" s="84">
        <f>IF(B199="",1,B199+1)</f>
        <v>3</v>
      </c>
      <c r="C200" s="84">
        <f ca="1">IF(M200="","",VLOOKUP($B200,INDIRECT(L200),2,FALSE))</f>
        <v>15</v>
      </c>
      <c r="D200" s="67" t="str">
        <f ca="1">IF($C200="","",IF(ISERROR(VLOOKUP(C200,Athletes,2,FALSE)),"Unknown Athlete",PROPER(VLOOKUP(C200,Athletes,2,FALSE))))</f>
        <v>Jenna Dymond</v>
      </c>
      <c r="E200" s="67" t="str">
        <f ca="1">IF($C200="","",IF(VLOOKUP(C200,Athletes,3,FALSE)="","",VLOOKUP(C200,Athletes,3,FALSE)))</f>
        <v>cac</v>
      </c>
      <c r="F200" s="67" t="str">
        <f ca="1">IF($C200="","",IF(ISERROR(VLOOKUP(C200,Athletes,7,FALSE)),"",VLOOKUP(C200,Athletes,7,FALSE)))</f>
        <v/>
      </c>
      <c r="G200" s="85">
        <f ca="1">IF(M200="","",VLOOKUP($B200,INDIRECT(L200),6,FALSE))</f>
        <v>11</v>
      </c>
      <c r="H200" s="69" t="str">
        <f ca="1">"U" &amp; ROW(H200)+1-$B200 &amp; ":U" &amp; ROW(H200)-$B200+VLOOKUP(1,INDIRECT("A" &amp; ROW(H200)+1-$B200 &amp; ":B999"),2,0)</f>
        <v>U198:U202</v>
      </c>
      <c r="I200" s="69" t="str">
        <f ca="1">"R" &amp; ROW(I200)+1-$B200 &amp; ":R" &amp; ROW(I200)-$B200+VLOOKUP(1,INDIRECT("A" &amp; ROW(I200)+1-$B200 &amp; ":B999"),2,0)</f>
        <v>R198:R202</v>
      </c>
      <c r="J200" s="69" t="str">
        <f ca="1">"S" &amp; ROW(J200)+1-$B200 &amp; ":S" &amp; ROW(J200)-$B200+VLOOKUP(1,INDIRECT("A" &amp; ROW(J200)+1-$B200 &amp; ":B999"),2,0)</f>
        <v>S198:S202</v>
      </c>
      <c r="K200" s="69" t="str">
        <f ca="1">"T" &amp; ROW(K200)+1-$B200 &amp; ":T" &amp; ROW(K200)-$B200+VLOOKUP(1,INDIRECT("A" &amp; ROW(K200)+1-$B200 &amp; ":B999"),2,0)</f>
        <v>T198:T202</v>
      </c>
      <c r="L200" s="69" t="str">
        <f ca="1">"M" &amp; ROW(I200)+1-$B200 &amp; ":U" &amp; ROW(I200)-$B200+VLOOKUP(1,INDIRECT("A" &amp; ROW(I200)+1-$B200 &amp; ":B999"),2,0)</f>
        <v>M198:U202</v>
      </c>
      <c r="M200" s="5">
        <f ca="1">IF(N200="","",RANK($U200,INDIRECT(H200),0))</f>
        <v>1</v>
      </c>
      <c r="N200" s="7">
        <v>16</v>
      </c>
      <c r="O200" s="76">
        <v>14</v>
      </c>
      <c r="P200" s="76">
        <v>0</v>
      </c>
      <c r="Q200" s="76">
        <v>0</v>
      </c>
      <c r="R200" s="76">
        <f>IF(RANK($O200,$O200:$Q200,0)=1,$O200,IF(RANK($P200,$O200:$Q200,0)=1,$P200,$Q200))</f>
        <v>14</v>
      </c>
      <c r="S200" s="76">
        <f>IF(RANK($O200,$O200:$Q200,0)=2,$O200,IF(RANK($P200,$O200:$Q200,0)=2,$P200,$Q200))</f>
        <v>0</v>
      </c>
      <c r="T200" s="76">
        <f>IF(RANK($O200,$O200:$Q200,0)=3,$O200,IF(RANK($P200,$O200:$Q200,0)=3,$P200,$Q200))</f>
        <v>0</v>
      </c>
      <c r="U200" s="76">
        <f>((($R200)*10000)+$S200)*10000+$T200+$N200/1000</f>
        <v>1400000000.016</v>
      </c>
    </row>
    <row r="201" spans="1:23">
      <c r="A201" s="38" t="str">
        <f>IF(AND(N202=""),1,"")</f>
        <v/>
      </c>
      <c r="B201" s="84">
        <f>IF(B200="",1,B200+1)</f>
        <v>4</v>
      </c>
      <c r="C201" s="84">
        <f ca="1">IF(M201="","",VLOOKUP($B201,INDIRECT(L201),2,FALSE))</f>
        <v>14</v>
      </c>
      <c r="D201" s="67" t="str">
        <f ca="1">IF($C201="","",IF(ISERROR(VLOOKUP(C201,Athletes,2,FALSE)),"Unknown Athlete",PROPER(VLOOKUP(C201,Athletes,2,FALSE))))</f>
        <v>Kizzy Dymond</v>
      </c>
      <c r="E201" s="67" t="str">
        <f ca="1">IF($C201="","",IF(VLOOKUP(C201,Athletes,3,FALSE)="","",VLOOKUP(C201,Athletes,3,FALSE)))</f>
        <v>cac</v>
      </c>
      <c r="F201" s="67" t="str">
        <f ca="1">IF($C201="","",IF(ISERROR(VLOOKUP(C201,Athletes,7,FALSE)),"",VLOOKUP(C201,Athletes,7,FALSE)))</f>
        <v/>
      </c>
      <c r="G201" s="85">
        <f ca="1">IF(M201="","",VLOOKUP($B201,INDIRECT(L201),6,FALSE))</f>
        <v>10</v>
      </c>
      <c r="H201" s="69" t="str">
        <f ca="1">"U" &amp; ROW(H201)+1-$B201 &amp; ":U" &amp; ROW(H201)-$B201+VLOOKUP(1,INDIRECT("A" &amp; ROW(H201)+1-$B201 &amp; ":B999"),2,0)</f>
        <v>U198:U202</v>
      </c>
      <c r="I201" s="69" t="str">
        <f ca="1">"R" &amp; ROW(I201)+1-$B201 &amp; ":R" &amp; ROW(I201)-$B201+VLOOKUP(1,INDIRECT("A" &amp; ROW(I201)+1-$B201 &amp; ":B999"),2,0)</f>
        <v>R198:R202</v>
      </c>
      <c r="J201" s="69" t="str">
        <f ca="1">"S" &amp; ROW(J201)+1-$B201 &amp; ":S" &amp; ROW(J201)-$B201+VLOOKUP(1,INDIRECT("A" &amp; ROW(J201)+1-$B201 &amp; ":B999"),2,0)</f>
        <v>S198:S202</v>
      </c>
      <c r="K201" s="69" t="str">
        <f ca="1">"T" &amp; ROW(K201)+1-$B201 &amp; ":T" &amp; ROW(K201)-$B201+VLOOKUP(1,INDIRECT("A" &amp; ROW(K201)+1-$B201 &amp; ":B999"),2,0)</f>
        <v>T198:T202</v>
      </c>
      <c r="L201" s="69" t="str">
        <f ca="1">"M" &amp; ROW(I201)+1-$B201 &amp; ":U" &amp; ROW(I201)-$B201+VLOOKUP(1,INDIRECT("A" &amp; ROW(I201)+1-$B201 &amp; ":B999"),2,0)</f>
        <v>M198:U202</v>
      </c>
      <c r="M201" s="5">
        <f ca="1">IF(N201="","",RANK($U201,INDIRECT(H201),0))</f>
        <v>5</v>
      </c>
      <c r="N201" s="7">
        <v>17</v>
      </c>
      <c r="O201" s="76">
        <v>8</v>
      </c>
      <c r="P201" s="76">
        <v>0</v>
      </c>
      <c r="Q201" s="76">
        <v>0</v>
      </c>
      <c r="R201" s="76">
        <f>IF(RANK($O201,$O201:$Q201,0)=1,$O201,IF(RANK($P201,$O201:$Q201,0)=1,$P201,$Q201))</f>
        <v>8</v>
      </c>
      <c r="S201" s="76">
        <f>IF(RANK($O201,$O201:$Q201,0)=2,$O201,IF(RANK($P201,$O201:$Q201,0)=2,$P201,$Q201))</f>
        <v>0</v>
      </c>
      <c r="T201" s="76">
        <f>IF(RANK($O201,$O201:$Q201,0)=3,$O201,IF(RANK($P201,$O201:$Q201,0)=3,$P201,$Q201))</f>
        <v>0</v>
      </c>
      <c r="U201" s="76">
        <f>((($R201)*10000)+$S201)*10000+$T201+$N201/1000</f>
        <v>800000000.01699996</v>
      </c>
    </row>
    <row r="202" spans="1:23">
      <c r="A202" s="38">
        <f>IF(AND(N203=""),1,"")</f>
        <v>1</v>
      </c>
      <c r="B202" s="84">
        <f>IF(B201="",1,B201+1)</f>
        <v>5</v>
      </c>
      <c r="C202" s="84">
        <f ca="1">IF(M202="","",VLOOKUP($B202,INDIRECT(L202),2,FALSE))</f>
        <v>17</v>
      </c>
      <c r="D202" s="67" t="str">
        <f ca="1">IF($C202="","",IF(ISERROR(VLOOKUP(C202,Athletes,2,FALSE)),"Unknown Athlete",PROPER(VLOOKUP(C202,Athletes,2,FALSE))))</f>
        <v>Beth Ireland</v>
      </c>
      <c r="E202" s="67" t="str">
        <f ca="1">IF($C202="","",IF(VLOOKUP(C202,Athletes,3,FALSE)="","",VLOOKUP(C202,Athletes,3,FALSE)))</f>
        <v>cac</v>
      </c>
      <c r="F202" s="67" t="str">
        <f ca="1">IF($C202="","",IF(ISERROR(VLOOKUP(C202,Athletes,7,FALSE)),"",VLOOKUP(C202,Athletes,7,FALSE)))</f>
        <v/>
      </c>
      <c r="G202" s="85">
        <f ca="1">IF(M202="","",VLOOKUP($B202,INDIRECT(L202),6,FALSE))</f>
        <v>8</v>
      </c>
      <c r="H202" s="69" t="str">
        <f ca="1">"U" &amp; ROW(H202)+1-$B202 &amp; ":U" &amp; ROW(H202)-$B202+VLOOKUP(1,INDIRECT("A" &amp; ROW(H202)+1-$B202 &amp; ":B999"),2,0)</f>
        <v>U198:U202</v>
      </c>
      <c r="I202" s="69" t="str">
        <f ca="1">"R" &amp; ROW(I202)+1-$B202 &amp; ":R" &amp; ROW(I202)-$B202+VLOOKUP(1,INDIRECT("A" &amp; ROW(I202)+1-$B202 &amp; ":B999"),2,0)</f>
        <v>R198:R202</v>
      </c>
      <c r="J202" s="69" t="str">
        <f ca="1">"S" &amp; ROW(J202)+1-$B202 &amp; ":S" &amp; ROW(J202)-$B202+VLOOKUP(1,INDIRECT("A" &amp; ROW(J202)+1-$B202 &amp; ":B999"),2,0)</f>
        <v>S198:S202</v>
      </c>
      <c r="K202" s="69" t="str">
        <f ca="1">"T" &amp; ROW(K202)+1-$B202 &amp; ":T" &amp; ROW(K202)-$B202+VLOOKUP(1,INDIRECT("A" &amp; ROW(K202)+1-$B202 &amp; ":B999"),2,0)</f>
        <v>T198:T202</v>
      </c>
      <c r="L202" s="69" t="str">
        <f ca="1">"M" &amp; ROW(I202)+1-$B202 &amp; ":U" &amp; ROW(I202)-$B202+VLOOKUP(1,INDIRECT("A" &amp; ROW(I202)+1-$B202 &amp; ":B999"),2,0)</f>
        <v>M198:U202</v>
      </c>
      <c r="M202" s="5">
        <f ca="1">IF(N202="","",RANK($U202,INDIRECT(H202),0))</f>
        <v>2</v>
      </c>
      <c r="N202" s="7">
        <v>13</v>
      </c>
      <c r="O202" s="76">
        <v>13</v>
      </c>
      <c r="P202" s="76">
        <v>0</v>
      </c>
      <c r="Q202" s="76">
        <v>0</v>
      </c>
      <c r="R202" s="76">
        <f>IF(RANK($O202,$O202:$Q202,0)=1,$O202,IF(RANK($P202,$O202:$Q202,0)=1,$P202,$Q202))</f>
        <v>13</v>
      </c>
      <c r="S202" s="76">
        <f>IF(RANK($O202,$O202:$Q202,0)=2,$O202,IF(RANK($P202,$O202:$Q202,0)=2,$P202,$Q202))</f>
        <v>0</v>
      </c>
      <c r="T202" s="76">
        <f>IF(RANK($O202,$O202:$Q202,0)=3,$O202,IF(RANK($P202,$O202:$Q202,0)=3,$P202,$Q202))</f>
        <v>0</v>
      </c>
      <c r="U202" s="76">
        <f>((($R202)*10000)+$S202)*10000+$T202+$N202/1000</f>
        <v>1300000000.013</v>
      </c>
    </row>
    <row r="203" spans="1:23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</row>
    <row r="204" spans="1:23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</row>
    <row r="205" spans="1:23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</row>
    <row r="206" spans="1:23" ht="18">
      <c r="B206" s="66" t="s">
        <v>10</v>
      </c>
      <c r="C206" s="66" t="s">
        <v>144</v>
      </c>
      <c r="E206" s="66"/>
      <c r="G206" s="68"/>
      <c r="N206" s="70" t="s">
        <v>15</v>
      </c>
      <c r="O206" s="71"/>
      <c r="P206" s="71"/>
      <c r="Q206" s="72"/>
      <c r="R206" s="72"/>
      <c r="S206" s="72"/>
      <c r="T206" s="72"/>
      <c r="U206" s="73"/>
      <c r="V206" s="73"/>
      <c r="W206" s="73"/>
    </row>
    <row r="207" spans="1:23" ht="15.75" customHeight="1">
      <c r="B207" s="66"/>
      <c r="D207" s="66"/>
      <c r="E207" s="74"/>
      <c r="N207" s="5"/>
      <c r="R207" s="76"/>
      <c r="S207" s="76"/>
      <c r="T207" s="76"/>
    </row>
    <row r="208" spans="1:23" ht="15.75" thickBot="1">
      <c r="A208" s="40" t="s">
        <v>29</v>
      </c>
      <c r="B208" s="10" t="s">
        <v>9</v>
      </c>
      <c r="C208" s="10" t="s">
        <v>37</v>
      </c>
      <c r="D208" s="10" t="s">
        <v>6</v>
      </c>
      <c r="E208" s="10" t="s">
        <v>7</v>
      </c>
      <c r="F208" s="10" t="s">
        <v>28</v>
      </c>
      <c r="G208" s="43" t="s">
        <v>12</v>
      </c>
      <c r="H208" s="79" t="s">
        <v>33</v>
      </c>
      <c r="I208" s="79" t="s">
        <v>30</v>
      </c>
      <c r="J208" s="79" t="s">
        <v>31</v>
      </c>
      <c r="K208" s="79" t="s">
        <v>32</v>
      </c>
      <c r="L208" s="79" t="s">
        <v>24</v>
      </c>
      <c r="M208" s="80" t="s">
        <v>23</v>
      </c>
      <c r="N208" s="81" t="s">
        <v>37</v>
      </c>
      <c r="O208" s="82" t="s">
        <v>16</v>
      </c>
      <c r="P208" s="82" t="s">
        <v>17</v>
      </c>
      <c r="Q208" s="82" t="s">
        <v>18</v>
      </c>
      <c r="R208" s="83" t="s">
        <v>19</v>
      </c>
      <c r="S208" s="83" t="s">
        <v>20</v>
      </c>
      <c r="T208" s="83" t="s">
        <v>21</v>
      </c>
      <c r="U208" s="80" t="s">
        <v>22</v>
      </c>
    </row>
    <row r="209" spans="1:23" ht="15">
      <c r="B209" s="77"/>
      <c r="C209" s="77"/>
      <c r="D209" s="77"/>
      <c r="E209" s="77"/>
      <c r="F209" s="77"/>
      <c r="G209" s="78"/>
      <c r="H209" s="69"/>
      <c r="I209" s="69"/>
      <c r="N209" s="5"/>
      <c r="R209" s="76"/>
      <c r="S209" s="76"/>
      <c r="T209" s="76"/>
      <c r="U209" s="76"/>
    </row>
    <row r="210" spans="1:23">
      <c r="A210" s="38">
        <f>IF(AND(N211=""),1,"")</f>
        <v>1</v>
      </c>
      <c r="B210" s="84">
        <f>IF(B209="",1,B209+1)</f>
        <v>1</v>
      </c>
      <c r="C210" s="84">
        <f ca="1">IF(M210="","",VLOOKUP($B210,INDIRECT(L210),2,FALSE))</f>
        <v>18</v>
      </c>
      <c r="D210" s="67" t="str">
        <f ca="1">IF($C210="","",IF(ISERROR(VLOOKUP(C210,Athletes,2,FALSE)),"Unknown Athlete",PROPER(VLOOKUP(C210,Athletes,2,FALSE))))</f>
        <v>Amelia Ireland</v>
      </c>
      <c r="E210" s="67" t="str">
        <f ca="1">IF($C210="","",IF(VLOOKUP(C210,Athletes,3,FALSE)="","",VLOOKUP(C210,Athletes,3,FALSE)))</f>
        <v>cac</v>
      </c>
      <c r="F210" s="67" t="str">
        <f ca="1">IF($C210="","",IF(ISERROR(VLOOKUP(C210,Athletes,7,FALSE)),"",VLOOKUP(C210,Athletes,7,FALSE)))</f>
        <v/>
      </c>
      <c r="G210" s="85">
        <f ca="1">IF(M210="","",VLOOKUP($B210,INDIRECT(L210),6,FALSE))</f>
        <v>9</v>
      </c>
      <c r="H210" s="69" t="str">
        <f ca="1">"U" &amp; ROW(H210)+1-$B210 &amp; ":U" &amp; ROW(H210)-$B210+VLOOKUP(1,INDIRECT("A" &amp; ROW(H210)+1-$B210 &amp; ":B999"),2,0)</f>
        <v>U210:U210</v>
      </c>
      <c r="I210" s="69" t="str">
        <f ca="1">"R" &amp; ROW(I210)+1-$B210 &amp; ":R" &amp; ROW(I210)-$B210+VLOOKUP(1,INDIRECT("A" &amp; ROW(I210)+1-$B210 &amp; ":B999"),2,0)</f>
        <v>R210:R210</v>
      </c>
      <c r="J210" s="69" t="str">
        <f ca="1">"S" &amp; ROW(J210)+1-$B210 &amp; ":S" &amp; ROW(J210)-$B210+VLOOKUP(1,INDIRECT("A" &amp; ROW(J210)+1-$B210 &amp; ":B999"),2,0)</f>
        <v>S210:S210</v>
      </c>
      <c r="K210" s="69" t="str">
        <f ca="1">"T" &amp; ROW(K210)+1-$B210 &amp; ":T" &amp; ROW(K210)-$B210+VLOOKUP(1,INDIRECT("A" &amp; ROW(K210)+1-$B210 &amp; ":B999"),2,0)</f>
        <v>T210:T210</v>
      </c>
      <c r="L210" s="69" t="str">
        <f ca="1">"M" &amp; ROW(I210)+1-$B210 &amp; ":U" &amp; ROW(I210)-$B210+VLOOKUP(1,INDIRECT("A" &amp; ROW(I210)+1-$B210 &amp; ":B999"),2,0)</f>
        <v>M210:U210</v>
      </c>
      <c r="M210" s="5">
        <f ca="1">IF(N210="","",RANK($U210,INDIRECT(H210),0))</f>
        <v>1</v>
      </c>
      <c r="N210" s="7">
        <v>18</v>
      </c>
      <c r="O210" s="76">
        <v>9</v>
      </c>
      <c r="P210" s="76">
        <v>0</v>
      </c>
      <c r="Q210" s="76">
        <v>0</v>
      </c>
      <c r="R210" s="76">
        <f>IF(RANK($O210,$O210:$Q210,0)=1,$O210,IF(RANK($P210,$O210:$Q210,0)=1,$P210,$Q210))</f>
        <v>9</v>
      </c>
      <c r="S210" s="76">
        <f>IF(RANK($O210,$O210:$Q210,0)=2,$O210,IF(RANK($P210,$O210:$Q210,0)=2,$P210,$Q210))</f>
        <v>0</v>
      </c>
      <c r="T210" s="76">
        <f>IF(RANK($O210,$O210:$Q210,0)=3,$O210,IF(RANK($P210,$O210:$Q210,0)=3,$P210,$Q210))</f>
        <v>0</v>
      </c>
      <c r="U210" s="76">
        <f>((($R210)*10000)+$S210)*10000+$T210+$N210/1000</f>
        <v>900000000.01800001</v>
      </c>
    </row>
    <row r="211" spans="1:23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</row>
    <row r="212" spans="1:23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</row>
    <row r="213" spans="1:23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</row>
    <row r="214" spans="1:23" ht="18">
      <c r="B214" s="66" t="s">
        <v>10</v>
      </c>
      <c r="C214" s="66" t="s">
        <v>145</v>
      </c>
      <c r="E214" s="66"/>
      <c r="G214" s="68"/>
      <c r="N214" s="70" t="s">
        <v>15</v>
      </c>
      <c r="O214" s="71"/>
      <c r="P214" s="71"/>
      <c r="Q214" s="72"/>
      <c r="R214" s="72"/>
      <c r="S214" s="72"/>
      <c r="T214" s="72"/>
      <c r="U214" s="73"/>
      <c r="V214" s="73"/>
      <c r="W214" s="73"/>
    </row>
    <row r="215" spans="1:23" ht="15.75" customHeight="1">
      <c r="B215" s="66"/>
      <c r="D215" s="66"/>
      <c r="E215" s="74"/>
      <c r="N215" s="5"/>
      <c r="R215" s="76"/>
      <c r="S215" s="76"/>
      <c r="T215" s="76"/>
    </row>
    <row r="216" spans="1:23" ht="15.75" thickBot="1">
      <c r="A216" s="40" t="s">
        <v>29</v>
      </c>
      <c r="B216" s="10" t="s">
        <v>9</v>
      </c>
      <c r="C216" s="10" t="s">
        <v>37</v>
      </c>
      <c r="D216" s="10" t="s">
        <v>6</v>
      </c>
      <c r="E216" s="10" t="s">
        <v>7</v>
      </c>
      <c r="F216" s="10" t="s">
        <v>28</v>
      </c>
      <c r="G216" s="43" t="s">
        <v>12</v>
      </c>
      <c r="H216" s="79" t="s">
        <v>33</v>
      </c>
      <c r="I216" s="79" t="s">
        <v>30</v>
      </c>
      <c r="J216" s="79" t="s">
        <v>31</v>
      </c>
      <c r="K216" s="79" t="s">
        <v>32</v>
      </c>
      <c r="L216" s="79" t="s">
        <v>24</v>
      </c>
      <c r="M216" s="80" t="s">
        <v>23</v>
      </c>
      <c r="N216" s="81" t="s">
        <v>37</v>
      </c>
      <c r="O216" s="82" t="s">
        <v>16</v>
      </c>
      <c r="P216" s="82" t="s">
        <v>17</v>
      </c>
      <c r="Q216" s="82" t="s">
        <v>18</v>
      </c>
      <c r="R216" s="83" t="s">
        <v>19</v>
      </c>
      <c r="S216" s="83" t="s">
        <v>20</v>
      </c>
      <c r="T216" s="83" t="s">
        <v>21</v>
      </c>
      <c r="U216" s="80" t="s">
        <v>22</v>
      </c>
    </row>
    <row r="217" spans="1:23" ht="15">
      <c r="B217" s="77"/>
      <c r="C217" s="77"/>
      <c r="D217" s="77"/>
      <c r="E217" s="77"/>
      <c r="F217" s="77"/>
      <c r="G217" s="78"/>
      <c r="H217" s="69"/>
      <c r="I217" s="69"/>
      <c r="N217" s="5"/>
      <c r="R217" s="76"/>
      <c r="S217" s="76"/>
      <c r="T217" s="76"/>
      <c r="U217" s="76"/>
    </row>
    <row r="218" spans="1:23">
      <c r="A218" s="38" t="str">
        <f>IF(AND(N219=""),1,"")</f>
        <v/>
      </c>
      <c r="B218" s="84">
        <f>IF(B217="",1,B217+1)</f>
        <v>1</v>
      </c>
      <c r="C218" s="84">
        <f ca="1">IF(M218="","",VLOOKUP($B218,INDIRECT(L218),2,FALSE))</f>
        <v>4</v>
      </c>
      <c r="D218" s="67" t="str">
        <f ca="1">IF($C218="","",IF(ISERROR(VLOOKUP(C218,Athletes,2,FALSE)),"Unknown Athlete",PROPER(VLOOKUP(C218,Athletes,2,FALSE))))</f>
        <v>Robol Kidane</v>
      </c>
      <c r="E218" s="67" t="str">
        <f ca="1">IF($C218="","",IF(VLOOKUP(C218,Athletes,3,FALSE)="","",VLOOKUP(C218,Athletes,3,FALSE)))</f>
        <v>N&amp;P</v>
      </c>
      <c r="F218" s="67" t="str">
        <f ca="1">IF($C218="","",IF(ISERROR(VLOOKUP(C218,Athletes,7,FALSE)),"",VLOOKUP(C218,Athletes,7,FALSE)))</f>
        <v/>
      </c>
      <c r="G218" s="85">
        <f ca="1">IF(M218="","",VLOOKUP($B218,INDIRECT(L218),6,FALSE))</f>
        <v>39</v>
      </c>
      <c r="H218" s="69" t="str">
        <f ca="1">"U" &amp; ROW(H218)+1-$B218 &amp; ":U" &amp; ROW(H218)-$B218+VLOOKUP(1,INDIRECT("A" &amp; ROW(H218)+1-$B218 &amp; ":B999"),2,0)</f>
        <v>U218:U221</v>
      </c>
      <c r="I218" s="69" t="str">
        <f ca="1">"R" &amp; ROW(I218)+1-$B218 &amp; ":R" &amp; ROW(I218)-$B218+VLOOKUP(1,INDIRECT("A" &amp; ROW(I218)+1-$B218 &amp; ":B999"),2,0)</f>
        <v>R218:R221</v>
      </c>
      <c r="J218" s="69" t="str">
        <f ca="1">"S" &amp; ROW(J218)+1-$B218 &amp; ":S" &amp; ROW(J218)-$B218+VLOOKUP(1,INDIRECT("A" &amp; ROW(J218)+1-$B218 &amp; ":B999"),2,0)</f>
        <v>S218:S221</v>
      </c>
      <c r="K218" s="69" t="str">
        <f ca="1">"T" &amp; ROW(K218)+1-$B218 &amp; ":T" &amp; ROW(K218)-$B218+VLOOKUP(1,INDIRECT("A" &amp; ROW(K218)+1-$B218 &amp; ":B999"),2,0)</f>
        <v>T218:T221</v>
      </c>
      <c r="L218" s="69" t="str">
        <f ca="1">"M" &amp; ROW(I218)+1-$B218 &amp; ":U" &amp; ROW(I218)-$B218+VLOOKUP(1,INDIRECT("A" &amp; ROW(I218)+1-$B218 &amp; ":B999"),2,0)</f>
        <v>M218:U221</v>
      </c>
      <c r="M218" s="5">
        <f ca="1">IF(N218="","",RANK($U218,INDIRECT(H218),0))</f>
        <v>4</v>
      </c>
      <c r="N218" s="7">
        <v>1</v>
      </c>
      <c r="O218" s="76">
        <v>33</v>
      </c>
      <c r="P218" s="76">
        <v>0</v>
      </c>
      <c r="Q218" s="76">
        <v>0</v>
      </c>
      <c r="R218" s="76">
        <f>IF(RANK($O218,$O218:$Q218,0)=1,$O218,IF(RANK($P218,$O218:$Q218,0)=1,$P218,$Q218))</f>
        <v>33</v>
      </c>
      <c r="S218" s="76">
        <f>IF(RANK($O218,$O218:$Q218,0)=2,$O218,IF(RANK($P218,$O218:$Q218,0)=2,$P218,$Q218))</f>
        <v>0</v>
      </c>
      <c r="T218" s="76">
        <f>IF(RANK($O218,$O218:$Q218,0)=3,$O218,IF(RANK($P218,$O218:$Q218,0)=3,$P218,$Q218))</f>
        <v>0</v>
      </c>
      <c r="U218" s="76">
        <f>((($R218)*10000)+$S218)*10000+$T218+$N218/1000</f>
        <v>3300000000.0009999</v>
      </c>
    </row>
    <row r="219" spans="1:23">
      <c r="A219" s="38" t="str">
        <f>IF(AND(N220=""),1,"")</f>
        <v/>
      </c>
      <c r="B219" s="84">
        <f>IF(B218="",1,B218+1)</f>
        <v>2</v>
      </c>
      <c r="C219" s="84">
        <f ca="1">IF(M219="","",VLOOKUP($B219,INDIRECT(L219),2,FALSE))</f>
        <v>2</v>
      </c>
      <c r="D219" s="67" t="str">
        <f ca="1">IF($C219="","",IF(ISERROR(VLOOKUP(C219,Athletes,2,FALSE)),"Unknown Athlete",PROPER(VLOOKUP(C219,Athletes,2,FALSE))))</f>
        <v>George Mitchell</v>
      </c>
      <c r="E219" s="67" t="str">
        <f ca="1">IF($C219="","",IF(VLOOKUP(C219,Athletes,3,FALSE)="","",VLOOKUP(C219,Athletes,3,FALSE)))</f>
        <v>Unatt</v>
      </c>
      <c r="F219" s="67" t="str">
        <f ca="1">IF($C219="","",IF(ISERROR(VLOOKUP(C219,Athletes,7,FALSE)),"",VLOOKUP(C219,Athletes,7,FALSE)))</f>
        <v/>
      </c>
      <c r="G219" s="85">
        <f ca="1">IF(M219="","",VLOOKUP($B219,INDIRECT(L219),6,FALSE))</f>
        <v>36</v>
      </c>
      <c r="H219" s="69" t="str">
        <f ca="1">"U" &amp; ROW(H219)+1-$B219 &amp; ":U" &amp; ROW(H219)-$B219+VLOOKUP(1,INDIRECT("A" &amp; ROW(H219)+1-$B219 &amp; ":B999"),2,0)</f>
        <v>U218:U221</v>
      </c>
      <c r="I219" s="69" t="str">
        <f ca="1">"R" &amp; ROW(I219)+1-$B219 &amp; ":R" &amp; ROW(I219)-$B219+VLOOKUP(1,INDIRECT("A" &amp; ROW(I219)+1-$B219 &amp; ":B999"),2,0)</f>
        <v>R218:R221</v>
      </c>
      <c r="J219" s="69" t="str">
        <f ca="1">"S" &amp; ROW(J219)+1-$B219 &amp; ":S" &amp; ROW(J219)-$B219+VLOOKUP(1,INDIRECT("A" &amp; ROW(J219)+1-$B219 &amp; ":B999"),2,0)</f>
        <v>S218:S221</v>
      </c>
      <c r="K219" s="69" t="str">
        <f ca="1">"T" &amp; ROW(K219)+1-$B219 &amp; ":T" &amp; ROW(K219)-$B219+VLOOKUP(1,INDIRECT("A" &amp; ROW(K219)+1-$B219 &amp; ":B999"),2,0)</f>
        <v>T218:T221</v>
      </c>
      <c r="L219" s="69" t="str">
        <f ca="1">"M" &amp; ROW(I219)+1-$B219 &amp; ":U" &amp; ROW(I219)-$B219+VLOOKUP(1,INDIRECT("A" &amp; ROW(I219)+1-$B219 &amp; ":B999"),2,0)</f>
        <v>M218:U221</v>
      </c>
      <c r="M219" s="5">
        <f ca="1">IF(N219="","",RANK($U219,INDIRECT(H219),0))</f>
        <v>2</v>
      </c>
      <c r="N219" s="7">
        <v>2</v>
      </c>
      <c r="O219" s="76">
        <v>36</v>
      </c>
      <c r="P219" s="76">
        <v>0</v>
      </c>
      <c r="Q219" s="76">
        <v>0</v>
      </c>
      <c r="R219" s="76">
        <f>IF(RANK($O219,$O219:$Q219,0)=1,$O219,IF(RANK($P219,$O219:$Q219,0)=1,$P219,$Q219))</f>
        <v>36</v>
      </c>
      <c r="S219" s="76">
        <f>IF(RANK($O219,$O219:$Q219,0)=2,$O219,IF(RANK($P219,$O219:$Q219,0)=2,$P219,$Q219))</f>
        <v>0</v>
      </c>
      <c r="T219" s="76">
        <f>IF(RANK($O219,$O219:$Q219,0)=3,$O219,IF(RANK($P219,$O219:$Q219,0)=3,$P219,$Q219))</f>
        <v>0</v>
      </c>
      <c r="U219" s="76">
        <f>((($R219)*10000)+$S219)*10000+$T219+$N219/1000</f>
        <v>3600000000.0019999</v>
      </c>
    </row>
    <row r="220" spans="1:23">
      <c r="A220" s="38" t="str">
        <f>IF(AND(N221=""),1,"")</f>
        <v/>
      </c>
      <c r="B220" s="84">
        <f>IF(B219="",1,B219+1)</f>
        <v>3</v>
      </c>
      <c r="C220" s="84">
        <f ca="1">IF(M220="","",VLOOKUP($B220,INDIRECT(L220),2,FALSE))</f>
        <v>3</v>
      </c>
      <c r="D220" s="67" t="str">
        <f ca="1">IF($C220="","",IF(ISERROR(VLOOKUP(C220,Athletes,2,FALSE)),"Unknown Athlete",PROPER(VLOOKUP(C220,Athletes,2,FALSE))))</f>
        <v>Tom Kearney</v>
      </c>
      <c r="E220" s="67" t="str">
        <f ca="1">IF($C220="","",IF(VLOOKUP(C220,Athletes,3,FALSE)="","",VLOOKUP(C220,Athletes,3,FALSE)))</f>
        <v>cac</v>
      </c>
      <c r="F220" s="67" t="str">
        <f ca="1">IF($C220="","",IF(ISERROR(VLOOKUP(C220,Athletes,7,FALSE)),"",VLOOKUP(C220,Athletes,7,FALSE)))</f>
        <v/>
      </c>
      <c r="G220" s="85">
        <f ca="1">IF(M220="","",VLOOKUP($B220,INDIRECT(L220),6,FALSE))</f>
        <v>33</v>
      </c>
      <c r="H220" s="69" t="str">
        <f ca="1">"U" &amp; ROW(H220)+1-$B220 &amp; ":U" &amp; ROW(H220)-$B220+VLOOKUP(1,INDIRECT("A" &amp; ROW(H220)+1-$B220 &amp; ":B999"),2,0)</f>
        <v>U218:U221</v>
      </c>
      <c r="I220" s="69" t="str">
        <f ca="1">"R" &amp; ROW(I220)+1-$B220 &amp; ":R" &amp; ROW(I220)-$B220+VLOOKUP(1,INDIRECT("A" &amp; ROW(I220)+1-$B220 &amp; ":B999"),2,0)</f>
        <v>R218:R221</v>
      </c>
      <c r="J220" s="69" t="str">
        <f ca="1">"S" &amp; ROW(J220)+1-$B220 &amp; ":S" &amp; ROW(J220)-$B220+VLOOKUP(1,INDIRECT("A" &amp; ROW(J220)+1-$B220 &amp; ":B999"),2,0)</f>
        <v>S218:S221</v>
      </c>
      <c r="K220" s="69" t="str">
        <f ca="1">"T" &amp; ROW(K220)+1-$B220 &amp; ":T" &amp; ROW(K220)-$B220+VLOOKUP(1,INDIRECT("A" &amp; ROW(K220)+1-$B220 &amp; ":B999"),2,0)</f>
        <v>T218:T221</v>
      </c>
      <c r="L220" s="69" t="str">
        <f ca="1">"M" &amp; ROW(I220)+1-$B220 &amp; ":U" &amp; ROW(I220)-$B220+VLOOKUP(1,INDIRECT("A" &amp; ROW(I220)+1-$B220 &amp; ":B999"),2,0)</f>
        <v>M218:U221</v>
      </c>
      <c r="M220" s="5">
        <f ca="1">IF(N220="","",RANK($U220,INDIRECT(H220),0))</f>
        <v>3</v>
      </c>
      <c r="N220" s="7">
        <v>3</v>
      </c>
      <c r="O220" s="76">
        <v>33</v>
      </c>
      <c r="P220" s="76">
        <v>0</v>
      </c>
      <c r="Q220" s="76">
        <v>0</v>
      </c>
      <c r="R220" s="76">
        <f>IF(RANK($O220,$O220:$Q220,0)=1,$O220,IF(RANK($P220,$O220:$Q220,0)=1,$P220,$Q220))</f>
        <v>33</v>
      </c>
      <c r="S220" s="76">
        <f>IF(RANK($O220,$O220:$Q220,0)=2,$O220,IF(RANK($P220,$O220:$Q220,0)=2,$P220,$Q220))</f>
        <v>0</v>
      </c>
      <c r="T220" s="76">
        <f>IF(RANK($O220,$O220:$Q220,0)=3,$O220,IF(RANK($P220,$O220:$Q220,0)=3,$P220,$Q220))</f>
        <v>0</v>
      </c>
      <c r="U220" s="76">
        <f>((($R220)*10000)+$S220)*10000+$T220+$N220/1000</f>
        <v>3300000000.0029998</v>
      </c>
    </row>
    <row r="221" spans="1:23">
      <c r="A221" s="38">
        <f>IF(AND(N222=""),1,"")</f>
        <v>1</v>
      </c>
      <c r="B221" s="84">
        <f>IF(B220="",1,B220+1)</f>
        <v>4</v>
      </c>
      <c r="C221" s="84">
        <f ca="1">IF(M221="","",VLOOKUP($B221,INDIRECT(L221),2,FALSE))</f>
        <v>1</v>
      </c>
      <c r="D221" s="67" t="str">
        <f ca="1">IF($C221="","",IF(ISERROR(VLOOKUP(C221,Athletes,2,FALSE)),"Unknown Athlete",PROPER(VLOOKUP(C221,Athletes,2,FALSE))))</f>
        <v>Isaac Keterer</v>
      </c>
      <c r="E221" s="67" t="str">
        <f ca="1">IF($C221="","",IF(VLOOKUP(C221,Athletes,3,FALSE)="","",VLOOKUP(C221,Athletes,3,FALSE)))</f>
        <v>N&amp;P</v>
      </c>
      <c r="F221" s="67" t="str">
        <f ca="1">IF($C221="","",IF(ISERROR(VLOOKUP(C221,Athletes,7,FALSE)),"",VLOOKUP(C221,Athletes,7,FALSE)))</f>
        <v/>
      </c>
      <c r="G221" s="85">
        <f ca="1">IF(M221="","",VLOOKUP($B221,INDIRECT(L221),6,FALSE))</f>
        <v>33</v>
      </c>
      <c r="H221" s="69" t="str">
        <f ca="1">"U" &amp; ROW(H221)+1-$B221 &amp; ":U" &amp; ROW(H221)-$B221+VLOOKUP(1,INDIRECT("A" &amp; ROW(H221)+1-$B221 &amp; ":B999"),2,0)</f>
        <v>U218:U221</v>
      </c>
      <c r="I221" s="69" t="str">
        <f ca="1">"R" &amp; ROW(I221)+1-$B221 &amp; ":R" &amp; ROW(I221)-$B221+VLOOKUP(1,INDIRECT("A" &amp; ROW(I221)+1-$B221 &amp; ":B999"),2,0)</f>
        <v>R218:R221</v>
      </c>
      <c r="J221" s="69" t="str">
        <f ca="1">"S" &amp; ROW(J221)+1-$B221 &amp; ":S" &amp; ROW(J221)-$B221+VLOOKUP(1,INDIRECT("A" &amp; ROW(J221)+1-$B221 &amp; ":B999"),2,0)</f>
        <v>S218:S221</v>
      </c>
      <c r="K221" s="69" t="str">
        <f ca="1">"T" &amp; ROW(K221)+1-$B221 &amp; ":T" &amp; ROW(K221)-$B221+VLOOKUP(1,INDIRECT("A" &amp; ROW(K221)+1-$B221 &amp; ":B999"),2,0)</f>
        <v>T218:T221</v>
      </c>
      <c r="L221" s="69" t="str">
        <f ca="1">"M" &amp; ROW(I221)+1-$B221 &amp; ":U" &amp; ROW(I221)-$B221+VLOOKUP(1,INDIRECT("A" &amp; ROW(I221)+1-$B221 &amp; ":B999"),2,0)</f>
        <v>M218:U221</v>
      </c>
      <c r="M221" s="5">
        <f ca="1">IF(N221="","",RANK($U221,INDIRECT(H221),0))</f>
        <v>1</v>
      </c>
      <c r="N221" s="7">
        <v>4</v>
      </c>
      <c r="O221" s="76">
        <v>39</v>
      </c>
      <c r="P221" s="76">
        <v>0</v>
      </c>
      <c r="Q221" s="76">
        <v>0</v>
      </c>
      <c r="R221" s="76">
        <f>IF(RANK($O221,$O221:$Q221,0)=1,$O221,IF(RANK($P221,$O221:$Q221,0)=1,$P221,$Q221))</f>
        <v>39</v>
      </c>
      <c r="S221" s="76">
        <f>IF(RANK($O221,$O221:$Q221,0)=2,$O221,IF(RANK($P221,$O221:$Q221,0)=2,$P221,$Q221))</f>
        <v>0</v>
      </c>
      <c r="T221" s="76">
        <f>IF(RANK($O221,$O221:$Q221,0)=3,$O221,IF(RANK($P221,$O221:$Q221,0)=3,$P221,$Q221))</f>
        <v>0</v>
      </c>
      <c r="U221" s="76">
        <f>((($R221)*10000)+$S221)*10000+$T221+$N221/1000</f>
        <v>3900000000.0040002</v>
      </c>
    </row>
    <row r="222" spans="1:23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</row>
    <row r="223" spans="1:23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</row>
    <row r="224" spans="1:23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</row>
    <row r="225" spans="1:23" ht="18">
      <c r="B225" s="66" t="s">
        <v>10</v>
      </c>
      <c r="C225" s="66" t="s">
        <v>146</v>
      </c>
      <c r="E225" s="66"/>
      <c r="G225" s="68"/>
      <c r="N225" s="70" t="s">
        <v>15</v>
      </c>
      <c r="O225" s="71"/>
      <c r="P225" s="71"/>
      <c r="Q225" s="72"/>
      <c r="R225" s="72"/>
      <c r="S225" s="72"/>
      <c r="T225" s="72"/>
      <c r="U225" s="73"/>
      <c r="V225" s="73"/>
      <c r="W225" s="73"/>
    </row>
    <row r="226" spans="1:23" ht="15.75" customHeight="1">
      <c r="B226" s="66"/>
      <c r="D226" s="66"/>
      <c r="E226" s="74"/>
      <c r="N226" s="5"/>
      <c r="R226" s="76"/>
      <c r="S226" s="76"/>
      <c r="T226" s="76"/>
    </row>
    <row r="227" spans="1:23" ht="15.75" thickBot="1">
      <c r="A227" s="40" t="s">
        <v>29</v>
      </c>
      <c r="B227" s="10" t="s">
        <v>9</v>
      </c>
      <c r="C227" s="10" t="s">
        <v>37</v>
      </c>
      <c r="D227" s="10" t="s">
        <v>6</v>
      </c>
      <c r="E227" s="10" t="s">
        <v>7</v>
      </c>
      <c r="F227" s="10" t="s">
        <v>28</v>
      </c>
      <c r="G227" s="43" t="s">
        <v>12</v>
      </c>
      <c r="H227" s="79" t="s">
        <v>33</v>
      </c>
      <c r="I227" s="79" t="s">
        <v>30</v>
      </c>
      <c r="J227" s="79" t="s">
        <v>31</v>
      </c>
      <c r="K227" s="79" t="s">
        <v>32</v>
      </c>
      <c r="L227" s="79" t="s">
        <v>24</v>
      </c>
      <c r="M227" s="80" t="s">
        <v>23</v>
      </c>
      <c r="N227" s="81" t="s">
        <v>37</v>
      </c>
      <c r="O227" s="82" t="s">
        <v>16</v>
      </c>
      <c r="P227" s="82" t="s">
        <v>17</v>
      </c>
      <c r="Q227" s="82" t="s">
        <v>18</v>
      </c>
      <c r="R227" s="83" t="s">
        <v>19</v>
      </c>
      <c r="S227" s="83" t="s">
        <v>20</v>
      </c>
      <c r="T227" s="83" t="s">
        <v>21</v>
      </c>
      <c r="U227" s="80" t="s">
        <v>22</v>
      </c>
    </row>
    <row r="228" spans="1:23" ht="15">
      <c r="B228" s="77"/>
      <c r="C228" s="77"/>
      <c r="D228" s="77"/>
      <c r="E228" s="77"/>
      <c r="F228" s="77"/>
      <c r="G228" s="78"/>
      <c r="H228" s="69"/>
      <c r="I228" s="69"/>
      <c r="N228" s="5"/>
      <c r="R228" s="76"/>
      <c r="S228" s="76"/>
      <c r="T228" s="76"/>
      <c r="U228" s="76"/>
    </row>
    <row r="229" spans="1:23">
      <c r="A229" s="38" t="str">
        <f>IF(AND(N230=""),1,"")</f>
        <v/>
      </c>
      <c r="B229" s="84">
        <f>IF(B228="",1,B228+1)</f>
        <v>1</v>
      </c>
      <c r="C229" s="84">
        <f ca="1">IF(M229="","",VLOOKUP($B229,INDIRECT(L229),2,FALSE))</f>
        <v>5</v>
      </c>
      <c r="D229" s="67" t="str">
        <f ca="1">IF($C229="","",IF(ISERROR(VLOOKUP(C229,Athletes,2,FALSE)),"Unknown Athlete",PROPER(VLOOKUP(C229,Athletes,2,FALSE))))</f>
        <v>Kaitlin Keaney</v>
      </c>
      <c r="E229" s="67" t="str">
        <f ca="1">IF($C229="","",IF(VLOOKUP(C229,Athletes,3,FALSE)="","",VLOOKUP(C229,Athletes,3,FALSE)))</f>
        <v>cac</v>
      </c>
      <c r="F229" s="67" t="str">
        <f ca="1">IF($C229="","",IF(ISERROR(VLOOKUP(C229,Athletes,7,FALSE)),"",VLOOKUP(C229,Athletes,7,FALSE)))</f>
        <v/>
      </c>
      <c r="G229" s="85">
        <f ca="1">IF(M229="","",VLOOKUP($B229,INDIRECT(L229),6,FALSE))</f>
        <v>40</v>
      </c>
      <c r="H229" s="69" t="str">
        <f ca="1">"U" &amp; ROW(H229)+1-$B229 &amp; ":U" &amp; ROW(H229)-$B229+VLOOKUP(1,INDIRECT("A" &amp; ROW(H229)+1-$B229 &amp; ":B999"),2,0)</f>
        <v>U229:U230</v>
      </c>
      <c r="I229" s="69" t="str">
        <f ca="1">"R" &amp; ROW(I229)+1-$B229 &amp; ":R" &amp; ROW(I229)-$B229+VLOOKUP(1,INDIRECT("A" &amp; ROW(I229)+1-$B229 &amp; ":B999"),2,0)</f>
        <v>R229:R230</v>
      </c>
      <c r="J229" s="69" t="str">
        <f ca="1">"S" &amp; ROW(J229)+1-$B229 &amp; ":S" &amp; ROW(J229)-$B229+VLOOKUP(1,INDIRECT("A" &amp; ROW(J229)+1-$B229 &amp; ":B999"),2,0)</f>
        <v>S229:S230</v>
      </c>
      <c r="K229" s="69" t="str">
        <f ca="1">"T" &amp; ROW(K229)+1-$B229 &amp; ":T" &amp; ROW(K229)-$B229+VLOOKUP(1,INDIRECT("A" &amp; ROW(K229)+1-$B229 &amp; ":B999"),2,0)</f>
        <v>T229:T230</v>
      </c>
      <c r="L229" s="69" t="str">
        <f ca="1">"M" &amp; ROW(I229)+1-$B229 &amp; ":U" &amp; ROW(I229)-$B229+VLOOKUP(1,INDIRECT("A" &amp; ROW(I229)+1-$B229 &amp; ":B999"),2,0)</f>
        <v>M229:U230</v>
      </c>
      <c r="M229" s="5">
        <f ca="1">IF(N229="","",RANK($U229,INDIRECT(H229),0))</f>
        <v>1</v>
      </c>
      <c r="N229" s="7">
        <v>5</v>
      </c>
      <c r="O229" s="76">
        <v>40</v>
      </c>
      <c r="P229" s="76">
        <v>0</v>
      </c>
      <c r="Q229" s="76">
        <v>0</v>
      </c>
      <c r="R229" s="76">
        <f>IF(RANK($O229,$O229:$Q229,0)=1,$O229,IF(RANK($P229,$O229:$Q229,0)=1,$P229,$Q229))</f>
        <v>40</v>
      </c>
      <c r="S229" s="76">
        <f>IF(RANK($O229,$O229:$Q229,0)=2,$O229,IF(RANK($P229,$O229:$Q229,0)=2,$P229,$Q229))</f>
        <v>0</v>
      </c>
      <c r="T229" s="76">
        <f>IF(RANK($O229,$O229:$Q229,0)=3,$O229,IF(RANK($P229,$O229:$Q229,0)=3,$P229,$Q229))</f>
        <v>0</v>
      </c>
      <c r="U229" s="76">
        <f>((($R229)*10000)+$S229)*10000+$T229+$N229/1000</f>
        <v>4000000000.0050001</v>
      </c>
    </row>
    <row r="230" spans="1:23">
      <c r="A230" s="38">
        <f>IF(AND(N231=""),1,"")</f>
        <v>1</v>
      </c>
      <c r="B230" s="84">
        <f>IF(B229="",1,B229+1)</f>
        <v>2</v>
      </c>
      <c r="C230" s="84">
        <f ca="1">IF(M230="","",VLOOKUP($B230,INDIRECT(L230),2,FALSE))</f>
        <v>6</v>
      </c>
      <c r="D230" s="67" t="str">
        <f ca="1">IF($C230="","",IF(ISERROR(VLOOKUP(C230,Athletes,2,FALSE)),"Unknown Athlete",PROPER(VLOOKUP(C230,Athletes,2,FALSE))))</f>
        <v>Fraya Miller</v>
      </c>
      <c r="E230" s="67" t="str">
        <f ca="1">IF($C230="","",IF(VLOOKUP(C230,Athletes,3,FALSE)="","",VLOOKUP(C230,Athletes,3,FALSE)))</f>
        <v>N&amp;P</v>
      </c>
      <c r="F230" s="67" t="str">
        <f ca="1">IF($C230="","",IF(ISERROR(VLOOKUP(C230,Athletes,7,FALSE)),"",VLOOKUP(C230,Athletes,7,FALSE)))</f>
        <v/>
      </c>
      <c r="G230" s="85">
        <f ca="1">IF(M230="","",VLOOKUP($B230,INDIRECT(L230),6,FALSE))</f>
        <v>38</v>
      </c>
      <c r="H230" s="69" t="str">
        <f ca="1">"U" &amp; ROW(H230)+1-$B230 &amp; ":U" &amp; ROW(H230)-$B230+VLOOKUP(1,INDIRECT("A" &amp; ROW(H230)+1-$B230 &amp; ":B999"),2,0)</f>
        <v>U229:U230</v>
      </c>
      <c r="I230" s="69" t="str">
        <f ca="1">"R" &amp; ROW(I230)+1-$B230 &amp; ":R" &amp; ROW(I230)-$B230+VLOOKUP(1,INDIRECT("A" &amp; ROW(I230)+1-$B230 &amp; ":B999"),2,0)</f>
        <v>R229:R230</v>
      </c>
      <c r="J230" s="69" t="str">
        <f ca="1">"S" &amp; ROW(J230)+1-$B230 &amp; ":S" &amp; ROW(J230)-$B230+VLOOKUP(1,INDIRECT("A" &amp; ROW(J230)+1-$B230 &amp; ":B999"),2,0)</f>
        <v>S229:S230</v>
      </c>
      <c r="K230" s="69" t="str">
        <f ca="1">"T" &amp; ROW(K230)+1-$B230 &amp; ":T" &amp; ROW(K230)-$B230+VLOOKUP(1,INDIRECT("A" &amp; ROW(K230)+1-$B230 &amp; ":B999"),2,0)</f>
        <v>T229:T230</v>
      </c>
      <c r="L230" s="69" t="str">
        <f ca="1">"M" &amp; ROW(I230)+1-$B230 &amp; ":U" &amp; ROW(I230)-$B230+VLOOKUP(1,INDIRECT("A" &amp; ROW(I230)+1-$B230 &amp; ":B999"),2,0)</f>
        <v>M229:U230</v>
      </c>
      <c r="M230" s="5">
        <f ca="1">IF(N230="","",RANK($U230,INDIRECT(H230),0))</f>
        <v>2</v>
      </c>
      <c r="N230" s="7">
        <v>6</v>
      </c>
      <c r="O230" s="76">
        <v>38</v>
      </c>
      <c r="P230" s="76">
        <v>0</v>
      </c>
      <c r="Q230" s="76">
        <v>0</v>
      </c>
      <c r="R230" s="76">
        <f>IF(RANK($O230,$O230:$Q230,0)=1,$O230,IF(RANK($P230,$O230:$Q230,0)=1,$P230,$Q230))</f>
        <v>38</v>
      </c>
      <c r="S230" s="76">
        <f>IF(RANK($O230,$O230:$Q230,0)=2,$O230,IF(RANK($P230,$O230:$Q230,0)=2,$P230,$Q230))</f>
        <v>0</v>
      </c>
      <c r="T230" s="76">
        <f>IF(RANK($O230,$O230:$Q230,0)=3,$O230,IF(RANK($P230,$O230:$Q230,0)=3,$P230,$Q230))</f>
        <v>0</v>
      </c>
      <c r="U230" s="76">
        <f>((($R230)*10000)+$S230)*10000+$T230+$N230/1000</f>
        <v>3800000000.006</v>
      </c>
    </row>
    <row r="231" spans="1:23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</row>
    <row r="232" spans="1:23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</row>
    <row r="233" spans="1:23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</row>
    <row r="234" spans="1:23" ht="18">
      <c r="B234" s="66" t="s">
        <v>10</v>
      </c>
      <c r="C234" s="66" t="s">
        <v>147</v>
      </c>
      <c r="E234" s="66"/>
      <c r="G234" s="68"/>
      <c r="N234" s="70" t="s">
        <v>15</v>
      </c>
      <c r="O234" s="71"/>
      <c r="P234" s="71"/>
      <c r="Q234" s="72"/>
      <c r="R234" s="72"/>
      <c r="S234" s="72"/>
      <c r="T234" s="72"/>
      <c r="U234" s="73"/>
      <c r="V234" s="73"/>
      <c r="W234" s="73"/>
    </row>
    <row r="235" spans="1:23" ht="15.75" customHeight="1">
      <c r="B235" s="66"/>
      <c r="D235" s="66"/>
      <c r="E235" s="74"/>
      <c r="N235" s="5"/>
      <c r="R235" s="76"/>
      <c r="S235" s="76"/>
      <c r="T235" s="76"/>
    </row>
    <row r="236" spans="1:23" ht="15.75" thickBot="1">
      <c r="A236" s="40" t="s">
        <v>29</v>
      </c>
      <c r="B236" s="10" t="s">
        <v>9</v>
      </c>
      <c r="C236" s="10" t="s">
        <v>37</v>
      </c>
      <c r="D236" s="10" t="s">
        <v>6</v>
      </c>
      <c r="E236" s="10" t="s">
        <v>7</v>
      </c>
      <c r="F236" s="10" t="s">
        <v>28</v>
      </c>
      <c r="G236" s="43" t="s">
        <v>12</v>
      </c>
      <c r="H236" s="79" t="s">
        <v>33</v>
      </c>
      <c r="I236" s="79" t="s">
        <v>30</v>
      </c>
      <c r="J236" s="79" t="s">
        <v>31</v>
      </c>
      <c r="K236" s="79" t="s">
        <v>32</v>
      </c>
      <c r="L236" s="79" t="s">
        <v>24</v>
      </c>
      <c r="M236" s="80" t="s">
        <v>23</v>
      </c>
      <c r="N236" s="81" t="s">
        <v>37</v>
      </c>
      <c r="O236" s="82" t="s">
        <v>16</v>
      </c>
      <c r="P236" s="82" t="s">
        <v>17</v>
      </c>
      <c r="Q236" s="82" t="s">
        <v>18</v>
      </c>
      <c r="R236" s="83" t="s">
        <v>19</v>
      </c>
      <c r="S236" s="83" t="s">
        <v>20</v>
      </c>
      <c r="T236" s="83" t="s">
        <v>21</v>
      </c>
      <c r="U236" s="80" t="s">
        <v>22</v>
      </c>
    </row>
    <row r="237" spans="1:23" ht="15">
      <c r="B237" s="77"/>
      <c r="C237" s="77"/>
      <c r="D237" s="77"/>
      <c r="E237" s="77"/>
      <c r="F237" s="77"/>
      <c r="G237" s="78"/>
      <c r="H237" s="69"/>
      <c r="I237" s="69"/>
      <c r="N237" s="5"/>
      <c r="R237" s="76"/>
      <c r="S237" s="76"/>
      <c r="T237" s="76"/>
      <c r="U237" s="76"/>
    </row>
    <row r="238" spans="1:23">
      <c r="A238" s="38" t="str">
        <f>IF(AND(N239=""),1,"")</f>
        <v/>
      </c>
      <c r="B238" s="84">
        <f>IF(B237="",1,B237+1)</f>
        <v>1</v>
      </c>
      <c r="C238" s="84">
        <f ca="1">IF(M238="","",VLOOKUP($B238,INDIRECT(L238),2,FALSE))</f>
        <v>8</v>
      </c>
      <c r="D238" s="67" t="str">
        <f ca="1">IF($C238="","",IF(ISERROR(VLOOKUP(C238,Athletes,2,FALSE)),"Unknown Athlete",PROPER(VLOOKUP(C238,Athletes,2,FALSE))))</f>
        <v>Matthew Williams</v>
      </c>
      <c r="E238" s="67" t="str">
        <f ca="1">IF($C238="","",IF(VLOOKUP(C238,Athletes,3,FALSE)="","",VLOOKUP(C238,Athletes,3,FALSE)))</f>
        <v>cac</v>
      </c>
      <c r="F238" s="67" t="str">
        <f ca="1">IF($C238="","",IF(ISERROR(VLOOKUP(C238,Athletes,7,FALSE)),"",VLOOKUP(C238,Athletes,7,FALSE)))</f>
        <v/>
      </c>
      <c r="G238" s="85">
        <f ca="1">IF(M238="","",VLOOKUP($B238,INDIRECT(L238),6,FALSE))</f>
        <v>39</v>
      </c>
      <c r="H238" s="69" t="str">
        <f ca="1">"U" &amp; ROW(H238)+1-$B238 &amp; ":U" &amp; ROW(H238)-$B238+VLOOKUP(1,INDIRECT("A" &amp; ROW(H238)+1-$B238 &amp; ":B999"),2,0)</f>
        <v>U238:U240</v>
      </c>
      <c r="I238" s="69" t="str">
        <f ca="1">"R" &amp; ROW(I238)+1-$B238 &amp; ":R" &amp; ROW(I238)-$B238+VLOOKUP(1,INDIRECT("A" &amp; ROW(I238)+1-$B238 &amp; ":B999"),2,0)</f>
        <v>R238:R240</v>
      </c>
      <c r="J238" s="69" t="str">
        <f ca="1">"S" &amp; ROW(J238)+1-$B238 &amp; ":S" &amp; ROW(J238)-$B238+VLOOKUP(1,INDIRECT("A" &amp; ROW(J238)+1-$B238 &amp; ":B999"),2,0)</f>
        <v>S238:S240</v>
      </c>
      <c r="K238" s="69" t="str">
        <f ca="1">"T" &amp; ROW(K238)+1-$B238 &amp; ":T" &amp; ROW(K238)-$B238+VLOOKUP(1,INDIRECT("A" &amp; ROW(K238)+1-$B238 &amp; ":B999"),2,0)</f>
        <v>T238:T240</v>
      </c>
      <c r="L238" s="69" t="str">
        <f ca="1">"M" &amp; ROW(I238)+1-$B238 &amp; ":U" &amp; ROW(I238)-$B238+VLOOKUP(1,INDIRECT("A" &amp; ROW(I238)+1-$B238 &amp; ":B999"),2,0)</f>
        <v>M238:U240</v>
      </c>
      <c r="M238" s="5">
        <f ca="1">IF(N238="","",RANK($U238,INDIRECT(H238),0))</f>
        <v>2</v>
      </c>
      <c r="N238" s="7">
        <v>9</v>
      </c>
      <c r="O238" s="76">
        <v>36</v>
      </c>
      <c r="P238" s="76">
        <v>0</v>
      </c>
      <c r="Q238" s="76">
        <v>0</v>
      </c>
      <c r="R238" s="76">
        <f>IF(RANK($O238,$O238:$Q238,0)=1,$O238,IF(RANK($P238,$O238:$Q238,0)=1,$P238,$Q238))</f>
        <v>36</v>
      </c>
      <c r="S238" s="76">
        <f>IF(RANK($O238,$O238:$Q238,0)=2,$O238,IF(RANK($P238,$O238:$Q238,0)=2,$P238,$Q238))</f>
        <v>0</v>
      </c>
      <c r="T238" s="76">
        <f>IF(RANK($O238,$O238:$Q238,0)=3,$O238,IF(RANK($P238,$O238:$Q238,0)=3,$P238,$Q238))</f>
        <v>0</v>
      </c>
      <c r="U238" s="76">
        <f>((($R238)*10000)+$S238)*10000+$T238+$N238/1000</f>
        <v>3600000000.0089998</v>
      </c>
    </row>
    <row r="239" spans="1:23">
      <c r="A239" s="38" t="str">
        <f>IF(AND(N240=""),1,"")</f>
        <v/>
      </c>
      <c r="B239" s="84">
        <f>IF(B238="",1,B238+1)</f>
        <v>2</v>
      </c>
      <c r="C239" s="84">
        <f ca="1">IF(M239="","",VLOOKUP($B239,INDIRECT(L239),2,FALSE))</f>
        <v>9</v>
      </c>
      <c r="D239" s="67" t="str">
        <f ca="1">IF($C239="","",IF(ISERROR(VLOOKUP(C239,Athletes,2,FALSE)),"Unknown Athlete",PROPER(VLOOKUP(C239,Athletes,2,FALSE))))</f>
        <v>Rhys Johns</v>
      </c>
      <c r="E239" s="67" t="str">
        <f ca="1">IF($C239="","",IF(VLOOKUP(C239,Athletes,3,FALSE)="","",VLOOKUP(C239,Athletes,3,FALSE)))</f>
        <v>cac</v>
      </c>
      <c r="F239" s="67" t="str">
        <f ca="1">IF($C239="","",IF(ISERROR(VLOOKUP(C239,Athletes,7,FALSE)),"",VLOOKUP(C239,Athletes,7,FALSE)))</f>
        <v/>
      </c>
      <c r="G239" s="85">
        <f ca="1">IF(M239="","",VLOOKUP($B239,INDIRECT(L239),6,FALSE))</f>
        <v>36</v>
      </c>
      <c r="H239" s="69" t="str">
        <f ca="1">"U" &amp; ROW(H239)+1-$B239 &amp; ":U" &amp; ROW(H239)-$B239+VLOOKUP(1,INDIRECT("A" &amp; ROW(H239)+1-$B239 &amp; ":B999"),2,0)</f>
        <v>U238:U240</v>
      </c>
      <c r="I239" s="69" t="str">
        <f ca="1">"R" &amp; ROW(I239)+1-$B239 &amp; ":R" &amp; ROW(I239)-$B239+VLOOKUP(1,INDIRECT("A" &amp; ROW(I239)+1-$B239 &amp; ":B999"),2,0)</f>
        <v>R238:R240</v>
      </c>
      <c r="J239" s="69" t="str">
        <f ca="1">"S" &amp; ROW(J239)+1-$B239 &amp; ":S" &amp; ROW(J239)-$B239+VLOOKUP(1,INDIRECT("A" &amp; ROW(J239)+1-$B239 &amp; ":B999"),2,0)</f>
        <v>S238:S240</v>
      </c>
      <c r="K239" s="69" t="str">
        <f ca="1">"T" &amp; ROW(K239)+1-$B239 &amp; ":T" &amp; ROW(K239)-$B239+VLOOKUP(1,INDIRECT("A" &amp; ROW(K239)+1-$B239 &amp; ":B999"),2,0)</f>
        <v>T238:T240</v>
      </c>
      <c r="L239" s="69" t="str">
        <f ca="1">"M" &amp; ROW(I239)+1-$B239 &amp; ":U" &amp; ROW(I239)-$B239+VLOOKUP(1,INDIRECT("A" &amp; ROW(I239)+1-$B239 &amp; ":B999"),2,0)</f>
        <v>M238:U240</v>
      </c>
      <c r="M239" s="5">
        <f ca="1">IF(N239="","",RANK($U239,INDIRECT(H239),0))</f>
        <v>3</v>
      </c>
      <c r="N239" s="7">
        <v>7</v>
      </c>
      <c r="O239" s="76">
        <v>32</v>
      </c>
      <c r="P239" s="76">
        <v>0</v>
      </c>
      <c r="Q239" s="76">
        <v>0</v>
      </c>
      <c r="R239" s="76">
        <f>IF(RANK($O239,$O239:$Q239,0)=1,$O239,IF(RANK($P239,$O239:$Q239,0)=1,$P239,$Q239))</f>
        <v>32</v>
      </c>
      <c r="S239" s="76">
        <f>IF(RANK($O239,$O239:$Q239,0)=2,$O239,IF(RANK($P239,$O239:$Q239,0)=2,$P239,$Q239))</f>
        <v>0</v>
      </c>
      <c r="T239" s="76">
        <f>IF(RANK($O239,$O239:$Q239,0)=3,$O239,IF(RANK($P239,$O239:$Q239,0)=3,$P239,$Q239))</f>
        <v>0</v>
      </c>
      <c r="U239" s="76">
        <f>((($R239)*10000)+$S239)*10000+$T239+$N239/1000</f>
        <v>3200000000.007</v>
      </c>
    </row>
    <row r="240" spans="1:23">
      <c r="A240" s="38">
        <f>IF(AND(N241=""),1,"")</f>
        <v>1</v>
      </c>
      <c r="B240" s="84">
        <f>IF(B239="",1,B239+1)</f>
        <v>3</v>
      </c>
      <c r="C240" s="84">
        <f ca="1">IF(M240="","",VLOOKUP($B240,INDIRECT(L240),2,FALSE))</f>
        <v>7</v>
      </c>
      <c r="D240" s="67" t="str">
        <f ca="1">IF($C240="","",IF(ISERROR(VLOOKUP(C240,Athletes,2,FALSE)),"Unknown Athlete",PROPER(VLOOKUP(C240,Athletes,2,FALSE))))</f>
        <v>Isaac Murray</v>
      </c>
      <c r="E240" s="67" t="str">
        <f ca="1">IF($C240="","",IF(VLOOKUP(C240,Athletes,3,FALSE)="","",VLOOKUP(C240,Athletes,3,FALSE)))</f>
        <v>cac</v>
      </c>
      <c r="F240" s="67" t="str">
        <f ca="1">IF($C240="","",IF(ISERROR(VLOOKUP(C240,Athletes,7,FALSE)),"",VLOOKUP(C240,Athletes,7,FALSE)))</f>
        <v/>
      </c>
      <c r="G240" s="85">
        <f ca="1">IF(M240="","",VLOOKUP($B240,INDIRECT(L240),6,FALSE))</f>
        <v>32</v>
      </c>
      <c r="H240" s="69" t="str">
        <f ca="1">"U" &amp; ROW(H240)+1-$B240 &amp; ":U" &amp; ROW(H240)-$B240+VLOOKUP(1,INDIRECT("A" &amp; ROW(H240)+1-$B240 &amp; ":B999"),2,0)</f>
        <v>U238:U240</v>
      </c>
      <c r="I240" s="69" t="str">
        <f ca="1">"R" &amp; ROW(I240)+1-$B240 &amp; ":R" &amp; ROW(I240)-$B240+VLOOKUP(1,INDIRECT("A" &amp; ROW(I240)+1-$B240 &amp; ":B999"),2,0)</f>
        <v>R238:R240</v>
      </c>
      <c r="J240" s="69" t="str">
        <f ca="1">"S" &amp; ROW(J240)+1-$B240 &amp; ":S" &amp; ROW(J240)-$B240+VLOOKUP(1,INDIRECT("A" &amp; ROW(J240)+1-$B240 &amp; ":B999"),2,0)</f>
        <v>S238:S240</v>
      </c>
      <c r="K240" s="69" t="str">
        <f ca="1">"T" &amp; ROW(K240)+1-$B240 &amp; ":T" &amp; ROW(K240)-$B240+VLOOKUP(1,INDIRECT("A" &amp; ROW(K240)+1-$B240 &amp; ":B999"),2,0)</f>
        <v>T238:T240</v>
      </c>
      <c r="L240" s="69" t="str">
        <f ca="1">"M" &amp; ROW(I240)+1-$B240 &amp; ":U" &amp; ROW(I240)-$B240+VLOOKUP(1,INDIRECT("A" &amp; ROW(I240)+1-$B240 &amp; ":B999"),2,0)</f>
        <v>M238:U240</v>
      </c>
      <c r="M240" s="5">
        <f ca="1">IF(N240="","",RANK($U240,INDIRECT(H240),0))</f>
        <v>1</v>
      </c>
      <c r="N240" s="7">
        <v>8</v>
      </c>
      <c r="O240" s="76">
        <v>39</v>
      </c>
      <c r="P240" s="76">
        <v>0</v>
      </c>
      <c r="Q240" s="76">
        <v>0</v>
      </c>
      <c r="R240" s="76">
        <f>IF(RANK($O240,$O240:$Q240,0)=1,$O240,IF(RANK($P240,$O240:$Q240,0)=1,$P240,$Q240))</f>
        <v>39</v>
      </c>
      <c r="S240" s="76">
        <f>IF(RANK($O240,$O240:$Q240,0)=2,$O240,IF(RANK($P240,$O240:$Q240,0)=2,$P240,$Q240))</f>
        <v>0</v>
      </c>
      <c r="T240" s="76">
        <f>IF(RANK($O240,$O240:$Q240,0)=3,$O240,IF(RANK($P240,$O240:$Q240,0)=3,$P240,$Q240))</f>
        <v>0</v>
      </c>
      <c r="U240" s="76">
        <f>((($R240)*10000)+$S240)*10000+$T240+$N240/1000</f>
        <v>3900000000.0079999</v>
      </c>
    </row>
    <row r="241" spans="1:23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</row>
    <row r="242" spans="1:23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</row>
    <row r="243" spans="1:23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</row>
    <row r="244" spans="1:23" ht="18">
      <c r="B244" s="66" t="s">
        <v>10</v>
      </c>
      <c r="C244" s="66" t="s">
        <v>148</v>
      </c>
      <c r="E244" s="66"/>
      <c r="G244" s="68"/>
      <c r="N244" s="70" t="s">
        <v>15</v>
      </c>
      <c r="O244" s="71"/>
      <c r="P244" s="71"/>
      <c r="Q244" s="72"/>
      <c r="R244" s="72"/>
      <c r="S244" s="72"/>
      <c r="T244" s="72"/>
      <c r="U244" s="73"/>
      <c r="V244" s="73"/>
      <c r="W244" s="73"/>
    </row>
    <row r="245" spans="1:23" ht="15.75" customHeight="1">
      <c r="B245" s="66"/>
      <c r="D245" s="66"/>
      <c r="E245" s="74"/>
      <c r="N245" s="5"/>
      <c r="R245" s="76"/>
      <c r="S245" s="76"/>
      <c r="T245" s="76"/>
    </row>
    <row r="246" spans="1:23" ht="15.75" thickBot="1">
      <c r="A246" s="40" t="s">
        <v>29</v>
      </c>
      <c r="B246" s="10" t="s">
        <v>9</v>
      </c>
      <c r="C246" s="10" t="s">
        <v>37</v>
      </c>
      <c r="D246" s="10" t="s">
        <v>6</v>
      </c>
      <c r="E246" s="10" t="s">
        <v>7</v>
      </c>
      <c r="F246" s="10" t="s">
        <v>28</v>
      </c>
      <c r="G246" s="43" t="s">
        <v>12</v>
      </c>
      <c r="H246" s="79" t="s">
        <v>33</v>
      </c>
      <c r="I246" s="79" t="s">
        <v>30</v>
      </c>
      <c r="J246" s="79" t="s">
        <v>31</v>
      </c>
      <c r="K246" s="79" t="s">
        <v>32</v>
      </c>
      <c r="L246" s="79" t="s">
        <v>24</v>
      </c>
      <c r="M246" s="80" t="s">
        <v>23</v>
      </c>
      <c r="N246" s="81" t="s">
        <v>37</v>
      </c>
      <c r="O246" s="82" t="s">
        <v>16</v>
      </c>
      <c r="P246" s="82" t="s">
        <v>17</v>
      </c>
      <c r="Q246" s="82" t="s">
        <v>18</v>
      </c>
      <c r="R246" s="83" t="s">
        <v>19</v>
      </c>
      <c r="S246" s="83" t="s">
        <v>20</v>
      </c>
      <c r="T246" s="83" t="s">
        <v>21</v>
      </c>
      <c r="U246" s="80" t="s">
        <v>22</v>
      </c>
    </row>
    <row r="247" spans="1:23" ht="15">
      <c r="B247" s="77"/>
      <c r="C247" s="77"/>
      <c r="D247" s="77"/>
      <c r="E247" s="77"/>
      <c r="F247" s="77"/>
      <c r="G247" s="78"/>
      <c r="H247" s="69"/>
      <c r="I247" s="69"/>
      <c r="N247" s="5"/>
      <c r="R247" s="76"/>
      <c r="S247" s="76"/>
      <c r="T247" s="76"/>
      <c r="U247" s="76"/>
    </row>
    <row r="248" spans="1:23">
      <c r="A248" s="38">
        <f>IF(AND(N249=""),1,"")</f>
        <v>1</v>
      </c>
      <c r="B248" s="84">
        <f>IF(B247="",1,B247+1)</f>
        <v>1</v>
      </c>
      <c r="C248" s="84">
        <f ca="1">IF(M248="","",VLOOKUP($B248,INDIRECT(L248),2,FALSE))</f>
        <v>10</v>
      </c>
      <c r="D248" s="67" t="str">
        <f ca="1">IF($C248="","",IF(ISERROR(VLOOKUP(C248,Athletes,2,FALSE)),"Unknown Athlete",PROPER(VLOOKUP(C248,Athletes,2,FALSE))))</f>
        <v>Catherine Groves</v>
      </c>
      <c r="E248" s="67" t="str">
        <f ca="1">IF($C248="","",IF(VLOOKUP(C248,Athletes,3,FALSE)="","",VLOOKUP(C248,Athletes,3,FALSE)))</f>
        <v>cac</v>
      </c>
      <c r="F248" s="67" t="str">
        <f ca="1">IF($C248="","",IF(ISERROR(VLOOKUP(C248,Athletes,7,FALSE)),"",VLOOKUP(C248,Athletes,7,FALSE)))</f>
        <v/>
      </c>
      <c r="G248" s="85">
        <f ca="1">IF(M248="","",VLOOKUP($B248,INDIRECT(L248),6,FALSE))</f>
        <v>40</v>
      </c>
      <c r="H248" s="69" t="str">
        <f ca="1">"U" &amp; ROW(H248)+1-$B248 &amp; ":U" &amp; ROW(H248)-$B248+VLOOKUP(1,INDIRECT("A" &amp; ROW(H248)+1-$B248 &amp; ":B999"),2,0)</f>
        <v>U248:U248</v>
      </c>
      <c r="I248" s="69" t="str">
        <f ca="1">"R" &amp; ROW(I248)+1-$B248 &amp; ":R" &amp; ROW(I248)-$B248+VLOOKUP(1,INDIRECT("A" &amp; ROW(I248)+1-$B248 &amp; ":B999"),2,0)</f>
        <v>R248:R248</v>
      </c>
      <c r="J248" s="69" t="str">
        <f ca="1">"S" &amp; ROW(J248)+1-$B248 &amp; ":S" &amp; ROW(J248)-$B248+VLOOKUP(1,INDIRECT("A" &amp; ROW(J248)+1-$B248 &amp; ":B999"),2,0)</f>
        <v>S248:S248</v>
      </c>
      <c r="K248" s="69" t="str">
        <f ca="1">"T" &amp; ROW(K248)+1-$B248 &amp; ":T" &amp; ROW(K248)-$B248+VLOOKUP(1,INDIRECT("A" &amp; ROW(K248)+1-$B248 &amp; ":B999"),2,0)</f>
        <v>T248:T248</v>
      </c>
      <c r="L248" s="69" t="str">
        <f ca="1">"M" &amp; ROW(I248)+1-$B248 &amp; ":U" &amp; ROW(I248)-$B248+VLOOKUP(1,INDIRECT("A" &amp; ROW(I248)+1-$B248 &amp; ":B999"),2,0)</f>
        <v>M248:U248</v>
      </c>
      <c r="M248" s="5">
        <f ca="1">IF(N248="","",RANK($U248,INDIRECT(H248),0))</f>
        <v>1</v>
      </c>
      <c r="N248" s="7">
        <v>10</v>
      </c>
      <c r="O248" s="76">
        <v>40</v>
      </c>
      <c r="P248" s="76">
        <v>0</v>
      </c>
      <c r="Q248" s="76">
        <v>0</v>
      </c>
      <c r="R248" s="76">
        <f>IF(RANK($O248,$O248:$Q248,0)=1,$O248,IF(RANK($P248,$O248:$Q248,0)=1,$P248,$Q248))</f>
        <v>40</v>
      </c>
      <c r="S248" s="76">
        <f>IF(RANK($O248,$O248:$Q248,0)=2,$O248,IF(RANK($P248,$O248:$Q248,0)=2,$P248,$Q248))</f>
        <v>0</v>
      </c>
      <c r="T248" s="76">
        <f>IF(RANK($O248,$O248:$Q248,0)=3,$O248,IF(RANK($P248,$O248:$Q248,0)=3,$P248,$Q248))</f>
        <v>0</v>
      </c>
      <c r="U248" s="76">
        <f>((($R248)*10000)+$S248)*10000+$T248+$N248/1000</f>
        <v>4000000000.0100002</v>
      </c>
    </row>
    <row r="249" spans="1:23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</row>
    <row r="250" spans="1:23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</row>
    <row r="251" spans="1:23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</row>
    <row r="252" spans="1:23" ht="18">
      <c r="B252" s="66" t="s">
        <v>10</v>
      </c>
      <c r="C252" s="66" t="s">
        <v>149</v>
      </c>
      <c r="E252" s="66"/>
      <c r="G252" s="68"/>
      <c r="N252" s="70" t="s">
        <v>15</v>
      </c>
      <c r="O252" s="71"/>
      <c r="P252" s="71"/>
      <c r="Q252" s="72"/>
      <c r="R252" s="72"/>
      <c r="S252" s="72"/>
      <c r="T252" s="72"/>
      <c r="U252" s="73"/>
      <c r="V252" s="73"/>
      <c r="W252" s="73"/>
    </row>
    <row r="253" spans="1:23" ht="15.75" customHeight="1">
      <c r="B253" s="66"/>
      <c r="D253" s="66"/>
      <c r="E253" s="74"/>
      <c r="N253" s="5"/>
      <c r="R253" s="76"/>
      <c r="S253" s="76"/>
      <c r="T253" s="76"/>
    </row>
    <row r="254" spans="1:23" ht="15.75" thickBot="1">
      <c r="A254" s="40" t="s">
        <v>29</v>
      </c>
      <c r="B254" s="10" t="s">
        <v>9</v>
      </c>
      <c r="C254" s="10" t="s">
        <v>37</v>
      </c>
      <c r="D254" s="10" t="s">
        <v>6</v>
      </c>
      <c r="E254" s="10" t="s">
        <v>7</v>
      </c>
      <c r="F254" s="10" t="s">
        <v>28</v>
      </c>
      <c r="G254" s="43" t="s">
        <v>12</v>
      </c>
      <c r="H254" s="79" t="s">
        <v>33</v>
      </c>
      <c r="I254" s="79" t="s">
        <v>30</v>
      </c>
      <c r="J254" s="79" t="s">
        <v>31</v>
      </c>
      <c r="K254" s="79" t="s">
        <v>32</v>
      </c>
      <c r="L254" s="79" t="s">
        <v>24</v>
      </c>
      <c r="M254" s="80" t="s">
        <v>23</v>
      </c>
      <c r="N254" s="81" t="s">
        <v>37</v>
      </c>
      <c r="O254" s="82" t="s">
        <v>16</v>
      </c>
      <c r="P254" s="82" t="s">
        <v>17</v>
      </c>
      <c r="Q254" s="82" t="s">
        <v>18</v>
      </c>
      <c r="R254" s="83" t="s">
        <v>19</v>
      </c>
      <c r="S254" s="83" t="s">
        <v>20</v>
      </c>
      <c r="T254" s="83" t="s">
        <v>21</v>
      </c>
      <c r="U254" s="80" t="s">
        <v>22</v>
      </c>
    </row>
    <row r="255" spans="1:23" ht="15">
      <c r="B255" s="77"/>
      <c r="C255" s="77"/>
      <c r="D255" s="77"/>
      <c r="E255" s="77"/>
      <c r="F255" s="77"/>
      <c r="G255" s="78"/>
      <c r="H255" s="69"/>
      <c r="I255" s="69"/>
      <c r="N255" s="5"/>
      <c r="R255" s="76"/>
      <c r="S255" s="76"/>
      <c r="T255" s="76"/>
      <c r="U255" s="76"/>
    </row>
    <row r="256" spans="1:23">
      <c r="A256" s="38" t="str">
        <f>IF(AND(N257=""),1,"")</f>
        <v/>
      </c>
      <c r="B256" s="84">
        <f>IF(B255="",1,B255+1)</f>
        <v>1</v>
      </c>
      <c r="C256" s="84">
        <f ca="1">IF(M256="","",VLOOKUP($B256,INDIRECT(L256),2,FALSE))</f>
        <v>12</v>
      </c>
      <c r="D256" s="67" t="str">
        <f ca="1">IF($C256="","",IF(ISERROR(VLOOKUP(C256,Athletes,2,FALSE)),"Unknown Athlete",PROPER(VLOOKUP(C256,Athletes,2,FALSE))))</f>
        <v>Sam Brereton</v>
      </c>
      <c r="E256" s="67" t="str">
        <f ca="1">IF($C256="","",IF(VLOOKUP(C256,Athletes,3,FALSE)="","",VLOOKUP(C256,Athletes,3,FALSE)))</f>
        <v>N&amp;P</v>
      </c>
      <c r="F256" s="67" t="str">
        <f ca="1">IF($C256="","",IF(ISERROR(VLOOKUP(C256,Athletes,7,FALSE)),"",VLOOKUP(C256,Athletes,7,FALSE)))</f>
        <v/>
      </c>
      <c r="G256" s="85">
        <f ca="1">IF(M256="","",VLOOKUP($B256,INDIRECT(L256),6,FALSE))</f>
        <v>43</v>
      </c>
      <c r="H256" s="69" t="str">
        <f ca="1">"U" &amp; ROW(H256)+1-$B256 &amp; ":U" &amp; ROW(H256)-$B256+VLOOKUP(1,INDIRECT("A" &amp; ROW(H256)+1-$B256 &amp; ":B999"),2,0)</f>
        <v>U256:U257</v>
      </c>
      <c r="I256" s="69" t="str">
        <f ca="1">"R" &amp; ROW(I256)+1-$B256 &amp; ":R" &amp; ROW(I256)-$B256+VLOOKUP(1,INDIRECT("A" &amp; ROW(I256)+1-$B256 &amp; ":B999"),2,0)</f>
        <v>R256:R257</v>
      </c>
      <c r="J256" s="69" t="str">
        <f ca="1">"S" &amp; ROW(J256)+1-$B256 &amp; ":S" &amp; ROW(J256)-$B256+VLOOKUP(1,INDIRECT("A" &amp; ROW(J256)+1-$B256 &amp; ":B999"),2,0)</f>
        <v>S256:S257</v>
      </c>
      <c r="K256" s="69" t="str">
        <f ca="1">"T" &amp; ROW(K256)+1-$B256 &amp; ":T" &amp; ROW(K256)-$B256+VLOOKUP(1,INDIRECT("A" &amp; ROW(K256)+1-$B256 &amp; ":B999"),2,0)</f>
        <v>T256:T257</v>
      </c>
      <c r="L256" s="69" t="str">
        <f ca="1">"M" &amp; ROW(I256)+1-$B256 &amp; ":U" &amp; ROW(I256)-$B256+VLOOKUP(1,INDIRECT("A" &amp; ROW(I256)+1-$B256 &amp; ":B999"),2,0)</f>
        <v>M256:U257</v>
      </c>
      <c r="M256" s="5">
        <f ca="1">IF(N256="","",RANK($U256,INDIRECT(H256),0))</f>
        <v>1</v>
      </c>
      <c r="N256" s="7">
        <v>12</v>
      </c>
      <c r="O256" s="76">
        <v>43</v>
      </c>
      <c r="P256" s="76">
        <v>0</v>
      </c>
      <c r="Q256" s="76">
        <v>0</v>
      </c>
      <c r="R256" s="76">
        <f>IF(RANK($O256,$O256:$Q256,0)=1,$O256,IF(RANK($P256,$O256:$Q256,0)=1,$P256,$Q256))</f>
        <v>43</v>
      </c>
      <c r="S256" s="76">
        <f>IF(RANK($O256,$O256:$Q256,0)=2,$O256,IF(RANK($P256,$O256:$Q256,0)=2,$P256,$Q256))</f>
        <v>0</v>
      </c>
      <c r="T256" s="76">
        <f>IF(RANK($O256,$O256:$Q256,0)=3,$O256,IF(RANK($P256,$O256:$Q256,0)=3,$P256,$Q256))</f>
        <v>0</v>
      </c>
      <c r="U256" s="76">
        <f>((($R256)*10000)+$S256)*10000+$T256+$N256/1000</f>
        <v>4300000000.0120001</v>
      </c>
    </row>
    <row r="257" spans="1:23">
      <c r="A257" s="38">
        <f>IF(AND(N258=""),1,"")</f>
        <v>1</v>
      </c>
      <c r="B257" s="84">
        <f>IF(B256="",1,B256+1)</f>
        <v>2</v>
      </c>
      <c r="C257" s="84">
        <f ca="1">IF(M257="","",VLOOKUP($B257,INDIRECT(L257),2,FALSE))</f>
        <v>11</v>
      </c>
      <c r="D257" s="67" t="str">
        <f ca="1">IF($C257="","",IF(ISERROR(VLOOKUP(C257,Athletes,2,FALSE)),"Unknown Athlete",PROPER(VLOOKUP(C257,Athletes,2,FALSE))))</f>
        <v>Leon Smith</v>
      </c>
      <c r="E257" s="67" t="str">
        <f ca="1">IF($C257="","",IF(VLOOKUP(C257,Athletes,3,FALSE)="","",VLOOKUP(C257,Athletes,3,FALSE)))</f>
        <v>cac</v>
      </c>
      <c r="F257" s="67" t="str">
        <f ca="1">IF($C257="","",IF(ISERROR(VLOOKUP(C257,Athletes,7,FALSE)),"",VLOOKUP(C257,Athletes,7,FALSE)))</f>
        <v/>
      </c>
      <c r="G257" s="85">
        <f ca="1">IF(M257="","",VLOOKUP($B257,INDIRECT(L257),6,FALSE))</f>
        <v>40</v>
      </c>
      <c r="H257" s="69" t="str">
        <f ca="1">"U" &amp; ROW(H257)+1-$B257 &amp; ":U" &amp; ROW(H257)-$B257+VLOOKUP(1,INDIRECT("A" &amp; ROW(H257)+1-$B257 &amp; ":B999"),2,0)</f>
        <v>U256:U257</v>
      </c>
      <c r="I257" s="69" t="str">
        <f ca="1">"R" &amp; ROW(I257)+1-$B257 &amp; ":R" &amp; ROW(I257)-$B257+VLOOKUP(1,INDIRECT("A" &amp; ROW(I257)+1-$B257 &amp; ":B999"),2,0)</f>
        <v>R256:R257</v>
      </c>
      <c r="J257" s="69" t="str">
        <f ca="1">"S" &amp; ROW(J257)+1-$B257 &amp; ":S" &amp; ROW(J257)-$B257+VLOOKUP(1,INDIRECT("A" &amp; ROW(J257)+1-$B257 &amp; ":B999"),2,0)</f>
        <v>S256:S257</v>
      </c>
      <c r="K257" s="69" t="str">
        <f ca="1">"T" &amp; ROW(K257)+1-$B257 &amp; ":T" &amp; ROW(K257)-$B257+VLOOKUP(1,INDIRECT("A" &amp; ROW(K257)+1-$B257 &amp; ":B999"),2,0)</f>
        <v>T256:T257</v>
      </c>
      <c r="L257" s="69" t="str">
        <f ca="1">"M" &amp; ROW(I257)+1-$B257 &amp; ":U" &amp; ROW(I257)-$B257+VLOOKUP(1,INDIRECT("A" &amp; ROW(I257)+1-$B257 &amp; ":B999"),2,0)</f>
        <v>M256:U257</v>
      </c>
      <c r="M257" s="5">
        <f ca="1">IF(N257="","",RANK($U257,INDIRECT(H257),0))</f>
        <v>2</v>
      </c>
      <c r="N257" s="7">
        <v>11</v>
      </c>
      <c r="O257" s="76">
        <v>40</v>
      </c>
      <c r="P257" s="76">
        <v>0</v>
      </c>
      <c r="Q257" s="76">
        <v>0</v>
      </c>
      <c r="R257" s="76">
        <f>IF(RANK($O257,$O257:$Q257,0)=1,$O257,IF(RANK($P257,$O257:$Q257,0)=1,$P257,$Q257))</f>
        <v>40</v>
      </c>
      <c r="S257" s="76">
        <f>IF(RANK($O257,$O257:$Q257,0)=2,$O257,IF(RANK($P257,$O257:$Q257,0)=2,$P257,$Q257))</f>
        <v>0</v>
      </c>
      <c r="T257" s="76">
        <f>IF(RANK($O257,$O257:$Q257,0)=3,$O257,IF(RANK($P257,$O257:$Q257,0)=3,$P257,$Q257))</f>
        <v>0</v>
      </c>
      <c r="U257" s="76">
        <f>((($R257)*10000)+$S257)*10000+$T257+$N257/1000</f>
        <v>4000000000.0110002</v>
      </c>
    </row>
    <row r="258" spans="1:23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</row>
    <row r="259" spans="1:23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</row>
    <row r="260" spans="1:23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</row>
    <row r="261" spans="1:23" ht="18">
      <c r="B261" s="66" t="s">
        <v>10</v>
      </c>
      <c r="C261" s="66" t="s">
        <v>150</v>
      </c>
      <c r="E261" s="66"/>
      <c r="G261" s="68"/>
      <c r="N261" s="70" t="s">
        <v>15</v>
      </c>
      <c r="O261" s="71"/>
      <c r="P261" s="71"/>
      <c r="Q261" s="72"/>
      <c r="R261" s="72"/>
      <c r="S261" s="72"/>
      <c r="T261" s="72"/>
      <c r="U261" s="73"/>
      <c r="V261" s="73"/>
      <c r="W261" s="73"/>
    </row>
    <row r="262" spans="1:23" ht="15.75" customHeight="1">
      <c r="B262" s="66"/>
      <c r="D262" s="66"/>
      <c r="E262" s="74"/>
      <c r="N262" s="5"/>
      <c r="R262" s="76"/>
      <c r="S262" s="76"/>
      <c r="T262" s="76"/>
    </row>
    <row r="263" spans="1:23" ht="15.75" thickBot="1">
      <c r="A263" s="40" t="s">
        <v>29</v>
      </c>
      <c r="B263" s="10" t="s">
        <v>9</v>
      </c>
      <c r="C263" s="10" t="s">
        <v>37</v>
      </c>
      <c r="D263" s="10" t="s">
        <v>6</v>
      </c>
      <c r="E263" s="10" t="s">
        <v>7</v>
      </c>
      <c r="F263" s="10" t="s">
        <v>28</v>
      </c>
      <c r="G263" s="43" t="s">
        <v>12</v>
      </c>
      <c r="H263" s="79" t="s">
        <v>33</v>
      </c>
      <c r="I263" s="79" t="s">
        <v>30</v>
      </c>
      <c r="J263" s="79" t="s">
        <v>31</v>
      </c>
      <c r="K263" s="79" t="s">
        <v>32</v>
      </c>
      <c r="L263" s="79" t="s">
        <v>24</v>
      </c>
      <c r="M263" s="80" t="s">
        <v>23</v>
      </c>
      <c r="N263" s="81" t="s">
        <v>37</v>
      </c>
      <c r="O263" s="82" t="s">
        <v>16</v>
      </c>
      <c r="P263" s="82" t="s">
        <v>17</v>
      </c>
      <c r="Q263" s="82" t="s">
        <v>18</v>
      </c>
      <c r="R263" s="83" t="s">
        <v>19</v>
      </c>
      <c r="S263" s="83" t="s">
        <v>20</v>
      </c>
      <c r="T263" s="83" t="s">
        <v>21</v>
      </c>
      <c r="U263" s="80" t="s">
        <v>22</v>
      </c>
    </row>
    <row r="264" spans="1:23" ht="15">
      <c r="B264" s="77"/>
      <c r="C264" s="77"/>
      <c r="D264" s="77"/>
      <c r="E264" s="77"/>
      <c r="F264" s="77"/>
      <c r="G264" s="78"/>
      <c r="H264" s="69"/>
      <c r="I264" s="69"/>
      <c r="N264" s="5"/>
      <c r="R264" s="76"/>
      <c r="S264" s="76"/>
      <c r="T264" s="76"/>
      <c r="U264" s="76"/>
    </row>
    <row r="265" spans="1:23">
      <c r="A265" s="38" t="str">
        <f>IF(AND(N266=""),1,"")</f>
        <v/>
      </c>
      <c r="B265" s="84">
        <f>IF(B264="",1,B264+1)</f>
        <v>1</v>
      </c>
      <c r="C265" s="84">
        <f ca="1">IF(M265="","",VLOOKUP($B265,INDIRECT(L265),2,FALSE))</f>
        <v>16</v>
      </c>
      <c r="D265" s="67" t="str">
        <f ca="1">IF($C265="","",IF(ISERROR(VLOOKUP(C265,Athletes,2,FALSE)),"Unknown Athlete",PROPER(VLOOKUP(C265,Athletes,2,FALSE))))</f>
        <v>Milly Hancock</v>
      </c>
      <c r="E265" s="67" t="str">
        <f ca="1">IF($C265="","",IF(VLOOKUP(C265,Athletes,3,FALSE)="","",VLOOKUP(C265,Athletes,3,FALSE)))</f>
        <v>cac</v>
      </c>
      <c r="F265" s="67" t="str">
        <f ca="1">IF($C265="","",IF(ISERROR(VLOOKUP(C265,Athletes,7,FALSE)),"",VLOOKUP(C265,Athletes,7,FALSE)))</f>
        <v/>
      </c>
      <c r="G265" s="85">
        <f ca="1">IF(M265="","",VLOOKUP($B265,INDIRECT(L265),6,FALSE))</f>
        <v>52</v>
      </c>
      <c r="H265" s="69" t="str">
        <f ca="1">"U" &amp; ROW(H265)+1-$B265 &amp; ":U" &amp; ROW(H265)-$B265+VLOOKUP(1,INDIRECT("A" &amp; ROW(H265)+1-$B265 &amp; ":B999"),2,0)</f>
        <v>U265:U269</v>
      </c>
      <c r="I265" s="69" t="str">
        <f ca="1">"R" &amp; ROW(I265)+1-$B265 &amp; ":R" &amp; ROW(I265)-$B265+VLOOKUP(1,INDIRECT("A" &amp; ROW(I265)+1-$B265 &amp; ":B999"),2,0)</f>
        <v>R265:R269</v>
      </c>
      <c r="J265" s="69" t="str">
        <f ca="1">"S" &amp; ROW(J265)+1-$B265 &amp; ":S" &amp; ROW(J265)-$B265+VLOOKUP(1,INDIRECT("A" &amp; ROW(J265)+1-$B265 &amp; ":B999"),2,0)</f>
        <v>S265:S269</v>
      </c>
      <c r="K265" s="69" t="str">
        <f ca="1">"T" &amp; ROW(K265)+1-$B265 &amp; ":T" &amp; ROW(K265)-$B265+VLOOKUP(1,INDIRECT("A" &amp; ROW(K265)+1-$B265 &amp; ":B999"),2,0)</f>
        <v>T265:T269</v>
      </c>
      <c r="L265" s="69" t="str">
        <f ca="1">"M" &amp; ROW(I265)+1-$B265 &amp; ":U" &amp; ROW(I265)-$B265+VLOOKUP(1,INDIRECT("A" &amp; ROW(I265)+1-$B265 &amp; ":B999"),2,0)</f>
        <v>M265:U269</v>
      </c>
      <c r="M265" s="5">
        <f ca="1">IF(N265="","",RANK($U265,INDIRECT(H265),0))</f>
        <v>4</v>
      </c>
      <c r="N265" s="7">
        <v>15</v>
      </c>
      <c r="O265" s="76">
        <v>43</v>
      </c>
      <c r="P265" s="76">
        <v>0</v>
      </c>
      <c r="Q265" s="76">
        <v>0</v>
      </c>
      <c r="R265" s="76">
        <f>IF(RANK($O265,$O265:$Q265,0)=1,$O265,IF(RANK($P265,$O265:$Q265,0)=1,$P265,$Q265))</f>
        <v>43</v>
      </c>
      <c r="S265" s="76">
        <f>IF(RANK($O265,$O265:$Q265,0)=2,$O265,IF(RANK($P265,$O265:$Q265,0)=2,$P265,$Q265))</f>
        <v>0</v>
      </c>
      <c r="T265" s="76">
        <f>IF(RANK($O265,$O265:$Q265,0)=3,$O265,IF(RANK($P265,$O265:$Q265,0)=3,$P265,$Q265))</f>
        <v>0</v>
      </c>
      <c r="U265" s="76">
        <f>((($R265)*10000)+$S265)*10000+$T265+$N265/1000</f>
        <v>4300000000.0150003</v>
      </c>
    </row>
    <row r="266" spans="1:23">
      <c r="A266" s="38" t="str">
        <f>IF(AND(N267=""),1,"")</f>
        <v/>
      </c>
      <c r="B266" s="84">
        <f>IF(B265="",1,B265+1)</f>
        <v>2</v>
      </c>
      <c r="C266" s="84">
        <f ca="1">IF(M266="","",VLOOKUP($B266,INDIRECT(L266),2,FALSE))</f>
        <v>13</v>
      </c>
      <c r="D266" s="67" t="str">
        <f ca="1">IF($C266="","",IF(ISERROR(VLOOKUP(C266,Athletes,2,FALSE)),"Unknown Athlete",PROPER(VLOOKUP(C266,Athletes,2,FALSE))))</f>
        <v>Karenza Riley</v>
      </c>
      <c r="E266" s="67" t="str">
        <f ca="1">IF($C266="","",IF(VLOOKUP(C266,Athletes,3,FALSE)="","",VLOOKUP(C266,Athletes,3,FALSE)))</f>
        <v>cac</v>
      </c>
      <c r="F266" s="67" t="str">
        <f ca="1">IF($C266="","",IF(ISERROR(VLOOKUP(C266,Athletes,7,FALSE)),"",VLOOKUP(C266,Athletes,7,FALSE)))</f>
        <v/>
      </c>
      <c r="G266" s="85">
        <f ca="1">IF(M266="","",VLOOKUP($B266,INDIRECT(L266),6,FALSE))</f>
        <v>44</v>
      </c>
      <c r="H266" s="69" t="str">
        <f ca="1">"U" &amp; ROW(H266)+1-$B266 &amp; ":U" &amp; ROW(H266)-$B266+VLOOKUP(1,INDIRECT("A" &amp; ROW(H266)+1-$B266 &amp; ":B999"),2,0)</f>
        <v>U265:U269</v>
      </c>
      <c r="I266" s="69" t="str">
        <f ca="1">"R" &amp; ROW(I266)+1-$B266 &amp; ":R" &amp; ROW(I266)-$B266+VLOOKUP(1,INDIRECT("A" &amp; ROW(I266)+1-$B266 &amp; ":B999"),2,0)</f>
        <v>R265:R269</v>
      </c>
      <c r="J266" s="69" t="str">
        <f ca="1">"S" &amp; ROW(J266)+1-$B266 &amp; ":S" &amp; ROW(J266)-$B266+VLOOKUP(1,INDIRECT("A" &amp; ROW(J266)+1-$B266 &amp; ":B999"),2,0)</f>
        <v>S265:S269</v>
      </c>
      <c r="K266" s="69" t="str">
        <f ca="1">"T" &amp; ROW(K266)+1-$B266 &amp; ":T" &amp; ROW(K266)-$B266+VLOOKUP(1,INDIRECT("A" &amp; ROW(K266)+1-$B266 &amp; ":B999"),2,0)</f>
        <v>T265:T269</v>
      </c>
      <c r="L266" s="69" t="str">
        <f ca="1">"M" &amp; ROW(I266)+1-$B266 &amp; ":U" &amp; ROW(I266)-$B266+VLOOKUP(1,INDIRECT("A" &amp; ROW(I266)+1-$B266 &amp; ":B999"),2,0)</f>
        <v>M265:U269</v>
      </c>
      <c r="M266" s="5">
        <f ca="1">IF(N266="","",RANK($U266,INDIRECT(H266),0))</f>
        <v>5</v>
      </c>
      <c r="N266" s="7">
        <v>14</v>
      </c>
      <c r="O266" s="76">
        <v>37</v>
      </c>
      <c r="P266" s="76">
        <v>0</v>
      </c>
      <c r="Q266" s="76">
        <v>0</v>
      </c>
      <c r="R266" s="76">
        <f>IF(RANK($O266,$O266:$Q266,0)=1,$O266,IF(RANK($P266,$O266:$Q266,0)=1,$P266,$Q266))</f>
        <v>37</v>
      </c>
      <c r="S266" s="76">
        <f>IF(RANK($O266,$O266:$Q266,0)=2,$O266,IF(RANK($P266,$O266:$Q266,0)=2,$P266,$Q266))</f>
        <v>0</v>
      </c>
      <c r="T266" s="76">
        <f>IF(RANK($O266,$O266:$Q266,0)=3,$O266,IF(RANK($P266,$O266:$Q266,0)=3,$P266,$Q266))</f>
        <v>0</v>
      </c>
      <c r="U266" s="76">
        <f>((($R266)*10000)+$S266)*10000+$T266+$N266/1000</f>
        <v>3700000000.0139999</v>
      </c>
    </row>
    <row r="267" spans="1:23">
      <c r="A267" s="38" t="str">
        <f>IF(AND(N268=""),1,"")</f>
        <v/>
      </c>
      <c r="B267" s="84">
        <f>IF(B266="",1,B266+1)</f>
        <v>3</v>
      </c>
      <c r="C267" s="84">
        <f ca="1">IF(M267="","",VLOOKUP($B267,INDIRECT(L267),2,FALSE))</f>
        <v>17</v>
      </c>
      <c r="D267" s="67" t="str">
        <f ca="1">IF($C267="","",IF(ISERROR(VLOOKUP(C267,Athletes,2,FALSE)),"Unknown Athlete",PROPER(VLOOKUP(C267,Athletes,2,FALSE))))</f>
        <v>Beth Ireland</v>
      </c>
      <c r="E267" s="67" t="str">
        <f ca="1">IF($C267="","",IF(VLOOKUP(C267,Athletes,3,FALSE)="","",VLOOKUP(C267,Athletes,3,FALSE)))</f>
        <v>cac</v>
      </c>
      <c r="F267" s="67" t="str">
        <f ca="1">IF($C267="","",IF(ISERROR(VLOOKUP(C267,Athletes,7,FALSE)),"",VLOOKUP(C267,Athletes,7,FALSE)))</f>
        <v/>
      </c>
      <c r="G267" s="85">
        <f ca="1">IF(M267="","",VLOOKUP($B267,INDIRECT(L267),6,FALSE))</f>
        <v>43</v>
      </c>
      <c r="H267" s="69" t="str">
        <f ca="1">"U" &amp; ROW(H267)+1-$B267 &amp; ":U" &amp; ROW(H267)-$B267+VLOOKUP(1,INDIRECT("A" &amp; ROW(H267)+1-$B267 &amp; ":B999"),2,0)</f>
        <v>U265:U269</v>
      </c>
      <c r="I267" s="69" t="str">
        <f ca="1">"R" &amp; ROW(I267)+1-$B267 &amp; ":R" &amp; ROW(I267)-$B267+VLOOKUP(1,INDIRECT("A" &amp; ROW(I267)+1-$B267 &amp; ":B999"),2,0)</f>
        <v>R265:R269</v>
      </c>
      <c r="J267" s="69" t="str">
        <f ca="1">"S" &amp; ROW(J267)+1-$B267 &amp; ":S" &amp; ROW(J267)-$B267+VLOOKUP(1,INDIRECT("A" &amp; ROW(J267)+1-$B267 &amp; ":B999"),2,0)</f>
        <v>S265:S269</v>
      </c>
      <c r="K267" s="69" t="str">
        <f ca="1">"T" &amp; ROW(K267)+1-$B267 &amp; ":T" &amp; ROW(K267)-$B267+VLOOKUP(1,INDIRECT("A" &amp; ROW(K267)+1-$B267 &amp; ":B999"),2,0)</f>
        <v>T265:T269</v>
      </c>
      <c r="L267" s="69" t="str">
        <f ca="1">"M" &amp; ROW(I267)+1-$B267 &amp; ":U" &amp; ROW(I267)-$B267+VLOOKUP(1,INDIRECT("A" &amp; ROW(I267)+1-$B267 &amp; ":B999"),2,0)</f>
        <v>M265:U269</v>
      </c>
      <c r="M267" s="5">
        <f ca="1">IF(N267="","",RANK($U267,INDIRECT(H267),0))</f>
        <v>1</v>
      </c>
      <c r="N267" s="7">
        <v>16</v>
      </c>
      <c r="O267" s="76">
        <v>52</v>
      </c>
      <c r="P267" s="76">
        <v>0</v>
      </c>
      <c r="Q267" s="76">
        <v>0</v>
      </c>
      <c r="R267" s="76">
        <f>IF(RANK($O267,$O267:$Q267,0)=1,$O267,IF(RANK($P267,$O267:$Q267,0)=1,$P267,$Q267))</f>
        <v>52</v>
      </c>
      <c r="S267" s="76">
        <f>IF(RANK($O267,$O267:$Q267,0)=2,$O267,IF(RANK($P267,$O267:$Q267,0)=2,$P267,$Q267))</f>
        <v>0</v>
      </c>
      <c r="T267" s="76">
        <f>IF(RANK($O267,$O267:$Q267,0)=3,$O267,IF(RANK($P267,$O267:$Q267,0)=3,$P267,$Q267))</f>
        <v>0</v>
      </c>
      <c r="U267" s="76">
        <f>((($R267)*10000)+$S267)*10000+$T267+$N267/1000</f>
        <v>5200000000.0159998</v>
      </c>
    </row>
    <row r="268" spans="1:23">
      <c r="A268" s="38" t="str">
        <f>IF(AND(N269=""),1,"")</f>
        <v/>
      </c>
      <c r="B268" s="84">
        <f>IF(B267="",1,B267+1)</f>
        <v>4</v>
      </c>
      <c r="C268" s="84">
        <f ca="1">IF(M268="","",VLOOKUP($B268,INDIRECT(L268),2,FALSE))</f>
        <v>15</v>
      </c>
      <c r="D268" s="67" t="str">
        <f ca="1">IF($C268="","",IF(ISERROR(VLOOKUP(C268,Athletes,2,FALSE)),"Unknown Athlete",PROPER(VLOOKUP(C268,Athletes,2,FALSE))))</f>
        <v>Jenna Dymond</v>
      </c>
      <c r="E268" s="67" t="str">
        <f ca="1">IF($C268="","",IF(VLOOKUP(C268,Athletes,3,FALSE)="","",VLOOKUP(C268,Athletes,3,FALSE)))</f>
        <v>cac</v>
      </c>
      <c r="F268" s="67" t="str">
        <f ca="1">IF($C268="","",IF(ISERROR(VLOOKUP(C268,Athletes,7,FALSE)),"",VLOOKUP(C268,Athletes,7,FALSE)))</f>
        <v/>
      </c>
      <c r="G268" s="85">
        <f ca="1">IF(M268="","",VLOOKUP($B268,INDIRECT(L268),6,FALSE))</f>
        <v>43</v>
      </c>
      <c r="H268" s="69" t="str">
        <f ca="1">"U" &amp; ROW(H268)+1-$B268 &amp; ":U" &amp; ROW(H268)-$B268+VLOOKUP(1,INDIRECT("A" &amp; ROW(H268)+1-$B268 &amp; ":B999"),2,0)</f>
        <v>U265:U269</v>
      </c>
      <c r="I268" s="69" t="str">
        <f ca="1">"R" &amp; ROW(I268)+1-$B268 &amp; ":R" &amp; ROW(I268)-$B268+VLOOKUP(1,INDIRECT("A" &amp; ROW(I268)+1-$B268 &amp; ":B999"),2,0)</f>
        <v>R265:R269</v>
      </c>
      <c r="J268" s="69" t="str">
        <f ca="1">"S" &amp; ROW(J268)+1-$B268 &amp; ":S" &amp; ROW(J268)-$B268+VLOOKUP(1,INDIRECT("A" &amp; ROW(J268)+1-$B268 &amp; ":B999"),2,0)</f>
        <v>S265:S269</v>
      </c>
      <c r="K268" s="69" t="str">
        <f ca="1">"T" &amp; ROW(K268)+1-$B268 &amp; ":T" &amp; ROW(K268)-$B268+VLOOKUP(1,INDIRECT("A" &amp; ROW(K268)+1-$B268 &amp; ":B999"),2,0)</f>
        <v>T265:T269</v>
      </c>
      <c r="L268" s="69" t="str">
        <f ca="1">"M" &amp; ROW(I268)+1-$B268 &amp; ":U" &amp; ROW(I268)-$B268+VLOOKUP(1,INDIRECT("A" &amp; ROW(I268)+1-$B268 &amp; ":B999"),2,0)</f>
        <v>M265:U269</v>
      </c>
      <c r="M268" s="5">
        <f ca="1">IF(N268="","",RANK($U268,INDIRECT(H268),0))</f>
        <v>3</v>
      </c>
      <c r="N268" s="7">
        <v>17</v>
      </c>
      <c r="O268" s="76">
        <v>43</v>
      </c>
      <c r="P268" s="76">
        <v>0</v>
      </c>
      <c r="Q268" s="76">
        <v>0</v>
      </c>
      <c r="R268" s="76">
        <f>IF(RANK($O268,$O268:$Q268,0)=1,$O268,IF(RANK($P268,$O268:$Q268,0)=1,$P268,$Q268))</f>
        <v>43</v>
      </c>
      <c r="S268" s="76">
        <f>IF(RANK($O268,$O268:$Q268,0)=2,$O268,IF(RANK($P268,$O268:$Q268,0)=2,$P268,$Q268))</f>
        <v>0</v>
      </c>
      <c r="T268" s="76">
        <f>IF(RANK($O268,$O268:$Q268,0)=3,$O268,IF(RANK($P268,$O268:$Q268,0)=3,$P268,$Q268))</f>
        <v>0</v>
      </c>
      <c r="U268" s="76">
        <f>((($R268)*10000)+$S268)*10000+$T268+$N268/1000</f>
        <v>4300000000.0170002</v>
      </c>
    </row>
    <row r="269" spans="1:23">
      <c r="A269" s="38">
        <f>IF(AND(N270=""),1,"")</f>
        <v>1</v>
      </c>
      <c r="B269" s="84">
        <f>IF(B268="",1,B268+1)</f>
        <v>5</v>
      </c>
      <c r="C269" s="84">
        <f ca="1">IF(M269="","",VLOOKUP($B269,INDIRECT(L269),2,FALSE))</f>
        <v>14</v>
      </c>
      <c r="D269" s="67" t="str">
        <f ca="1">IF($C269="","",IF(ISERROR(VLOOKUP(C269,Athletes,2,FALSE)),"Unknown Athlete",PROPER(VLOOKUP(C269,Athletes,2,FALSE))))</f>
        <v>Kizzy Dymond</v>
      </c>
      <c r="E269" s="67" t="str">
        <f ca="1">IF($C269="","",IF(VLOOKUP(C269,Athletes,3,FALSE)="","",VLOOKUP(C269,Athletes,3,FALSE)))</f>
        <v>cac</v>
      </c>
      <c r="F269" s="67" t="str">
        <f ca="1">IF($C269="","",IF(ISERROR(VLOOKUP(C269,Athletes,7,FALSE)),"",VLOOKUP(C269,Athletes,7,FALSE)))</f>
        <v/>
      </c>
      <c r="G269" s="85">
        <f ca="1">IF(M269="","",VLOOKUP($B269,INDIRECT(L269),6,FALSE))</f>
        <v>37</v>
      </c>
      <c r="H269" s="69" t="str">
        <f ca="1">"U" &amp; ROW(H269)+1-$B269 &amp; ":U" &amp; ROW(H269)-$B269+VLOOKUP(1,INDIRECT("A" &amp; ROW(H269)+1-$B269 &amp; ":B999"),2,0)</f>
        <v>U265:U269</v>
      </c>
      <c r="I269" s="69" t="str">
        <f ca="1">"R" &amp; ROW(I269)+1-$B269 &amp; ":R" &amp; ROW(I269)-$B269+VLOOKUP(1,INDIRECT("A" &amp; ROW(I269)+1-$B269 &amp; ":B999"),2,0)</f>
        <v>R265:R269</v>
      </c>
      <c r="J269" s="69" t="str">
        <f ca="1">"S" &amp; ROW(J269)+1-$B269 &amp; ":S" &amp; ROW(J269)-$B269+VLOOKUP(1,INDIRECT("A" &amp; ROW(J269)+1-$B269 &amp; ":B999"),2,0)</f>
        <v>S265:S269</v>
      </c>
      <c r="K269" s="69" t="str">
        <f ca="1">"T" &amp; ROW(K269)+1-$B269 &amp; ":T" &amp; ROW(K269)-$B269+VLOOKUP(1,INDIRECT("A" &amp; ROW(K269)+1-$B269 &amp; ":B999"),2,0)</f>
        <v>T265:T269</v>
      </c>
      <c r="L269" s="69" t="str">
        <f ca="1">"M" &amp; ROW(I269)+1-$B269 &amp; ":U" &amp; ROW(I269)-$B269+VLOOKUP(1,INDIRECT("A" &amp; ROW(I269)+1-$B269 &amp; ":B999"),2,0)</f>
        <v>M265:U269</v>
      </c>
      <c r="M269" s="5">
        <f ca="1">IF(N269="","",RANK($U269,INDIRECT(H269),0))</f>
        <v>2</v>
      </c>
      <c r="N269" s="7">
        <v>13</v>
      </c>
      <c r="O269" s="76">
        <v>44</v>
      </c>
      <c r="P269" s="76">
        <v>0</v>
      </c>
      <c r="Q269" s="76">
        <v>0</v>
      </c>
      <c r="R269" s="76">
        <f>IF(RANK($O269,$O269:$Q269,0)=1,$O269,IF(RANK($P269,$O269:$Q269,0)=1,$P269,$Q269))</f>
        <v>44</v>
      </c>
      <c r="S269" s="76">
        <f>IF(RANK($O269,$O269:$Q269,0)=2,$O269,IF(RANK($P269,$O269:$Q269,0)=2,$P269,$Q269))</f>
        <v>0</v>
      </c>
      <c r="T269" s="76">
        <f>IF(RANK($O269,$O269:$Q269,0)=3,$O269,IF(RANK($P269,$O269:$Q269,0)=3,$P269,$Q269))</f>
        <v>0</v>
      </c>
      <c r="U269" s="76">
        <f>((($R269)*10000)+$S269)*10000+$T269+$N269/1000</f>
        <v>4400000000.0129995</v>
      </c>
    </row>
    <row r="270" spans="1:23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</row>
    <row r="271" spans="1:23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</row>
    <row r="272" spans="1:23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</row>
    <row r="273" spans="1:23" ht="18">
      <c r="B273" s="66" t="s">
        <v>10</v>
      </c>
      <c r="C273" s="66" t="s">
        <v>151</v>
      </c>
      <c r="E273" s="66"/>
      <c r="G273" s="68"/>
      <c r="N273" s="70" t="s">
        <v>15</v>
      </c>
      <c r="O273" s="71"/>
      <c r="P273" s="71"/>
      <c r="Q273" s="72"/>
      <c r="R273" s="72"/>
      <c r="S273" s="72"/>
      <c r="T273" s="72"/>
      <c r="U273" s="73"/>
      <c r="V273" s="73"/>
      <c r="W273" s="73"/>
    </row>
    <row r="274" spans="1:23" ht="15.75" customHeight="1">
      <c r="B274" s="66"/>
      <c r="D274" s="66"/>
      <c r="E274" s="74"/>
      <c r="N274" s="5"/>
      <c r="R274" s="76"/>
      <c r="S274" s="76"/>
      <c r="T274" s="76"/>
    </row>
    <row r="275" spans="1:23" ht="15.75" thickBot="1">
      <c r="A275" s="40" t="s">
        <v>29</v>
      </c>
      <c r="B275" s="10" t="s">
        <v>9</v>
      </c>
      <c r="C275" s="10" t="s">
        <v>37</v>
      </c>
      <c r="D275" s="10" t="s">
        <v>6</v>
      </c>
      <c r="E275" s="10" t="s">
        <v>7</v>
      </c>
      <c r="F275" s="10" t="s">
        <v>28</v>
      </c>
      <c r="G275" s="43" t="s">
        <v>12</v>
      </c>
      <c r="H275" s="79" t="s">
        <v>33</v>
      </c>
      <c r="I275" s="79" t="s">
        <v>30</v>
      </c>
      <c r="J275" s="79" t="s">
        <v>31</v>
      </c>
      <c r="K275" s="79" t="s">
        <v>32</v>
      </c>
      <c r="L275" s="79" t="s">
        <v>24</v>
      </c>
      <c r="M275" s="80" t="s">
        <v>23</v>
      </c>
      <c r="N275" s="81" t="s">
        <v>37</v>
      </c>
      <c r="O275" s="82" t="s">
        <v>16</v>
      </c>
      <c r="P275" s="82" t="s">
        <v>17</v>
      </c>
      <c r="Q275" s="82" t="s">
        <v>18</v>
      </c>
      <c r="R275" s="83" t="s">
        <v>19</v>
      </c>
      <c r="S275" s="83" t="s">
        <v>20</v>
      </c>
      <c r="T275" s="83" t="s">
        <v>21</v>
      </c>
      <c r="U275" s="80" t="s">
        <v>22</v>
      </c>
    </row>
    <row r="276" spans="1:23" ht="15">
      <c r="B276" s="77"/>
      <c r="C276" s="77"/>
      <c r="D276" s="77"/>
      <c r="E276" s="77"/>
      <c r="F276" s="77"/>
      <c r="G276" s="78"/>
      <c r="H276" s="69"/>
      <c r="I276" s="69"/>
      <c r="N276" s="5"/>
      <c r="R276" s="76"/>
      <c r="S276" s="76"/>
      <c r="T276" s="76"/>
      <c r="U276" s="76"/>
    </row>
    <row r="277" spans="1:23">
      <c r="A277" s="38">
        <f t="shared" ref="A277:A326" si="14">IF(AND(N278=""),1,"")</f>
        <v>1</v>
      </c>
      <c r="B277" s="84">
        <f t="shared" ref="B277:B326" si="15">IF(B276="",1,B276+1)</f>
        <v>1</v>
      </c>
      <c r="C277" s="84">
        <f ca="1">IF(M277="","",VLOOKUP($B277,INDIRECT(L277),2,FALSE))</f>
        <v>18</v>
      </c>
      <c r="D277" s="67" t="str">
        <f t="shared" ref="D277:D308" ca="1" si="16">IF($C277="","",IF(ISERROR(VLOOKUP(C277,Athletes,2,FALSE)),"Unknown Athlete",PROPER(VLOOKUP(C277,Athletes,2,FALSE))))</f>
        <v>Amelia Ireland</v>
      </c>
      <c r="E277" s="67" t="str">
        <f t="shared" ref="E277:E308" ca="1" si="17">IF($C277="","",IF(VLOOKUP(C277,Athletes,3,FALSE)="","",VLOOKUP(C277,Athletes,3,FALSE)))</f>
        <v>cac</v>
      </c>
      <c r="F277" s="67" t="str">
        <f t="shared" ref="F277:F326" ca="1" si="18">IF($C277="","",IF(ISERROR(VLOOKUP(C277,Athletes,7,FALSE)),"",VLOOKUP(C277,Athletes,7,FALSE)))</f>
        <v/>
      </c>
      <c r="G277" s="85">
        <f t="shared" ref="G277:G326" ca="1" si="19">IF(M277="","",VLOOKUP($B277,INDIRECT(L277),6,FALSE))</f>
        <v>34</v>
      </c>
      <c r="H277" s="69" t="str">
        <f t="shared" ref="H277:H326" ca="1" si="20">"U" &amp; ROW(H277)+1-$B277 &amp; ":U" &amp; ROW(H277)-$B277+VLOOKUP(1,INDIRECT("A" &amp; ROW(H277)+1-$B277 &amp; ":B999"),2,0)</f>
        <v>U277:U277</v>
      </c>
      <c r="I277" s="69" t="str">
        <f t="shared" ref="I277:I326" ca="1" si="21">"R" &amp; ROW(I277)+1-$B277 &amp; ":R" &amp; ROW(I277)-$B277+VLOOKUP(1,INDIRECT("A" &amp; ROW(I277)+1-$B277 &amp; ":B999"),2,0)</f>
        <v>R277:R277</v>
      </c>
      <c r="J277" s="69" t="str">
        <f t="shared" ref="J277:J326" ca="1" si="22">"S" &amp; ROW(J277)+1-$B277 &amp; ":S" &amp; ROW(J277)-$B277+VLOOKUP(1,INDIRECT("A" &amp; ROW(J277)+1-$B277 &amp; ":B999"),2,0)</f>
        <v>S277:S277</v>
      </c>
      <c r="K277" s="69" t="str">
        <f t="shared" ref="K277:K326" ca="1" si="23">"T" &amp; ROW(K277)+1-$B277 &amp; ":T" &amp; ROW(K277)-$B277+VLOOKUP(1,INDIRECT("A" &amp; ROW(K277)+1-$B277 &amp; ":B999"),2,0)</f>
        <v>T277:T277</v>
      </c>
      <c r="L277" s="69" t="str">
        <f t="shared" ref="L277:L326" ca="1" si="24">"M" &amp; ROW(I277)+1-$B277 &amp; ":U" &amp; ROW(I277)-$B277+VLOOKUP(1,INDIRECT("A" &amp; ROW(I277)+1-$B277 &amp; ":B999"),2,0)</f>
        <v>M277:U277</v>
      </c>
      <c r="M277" s="5">
        <f t="shared" ref="M277:M326" ca="1" si="25">IF(N277="","",RANK($U277,INDIRECT(H277),0))</f>
        <v>1</v>
      </c>
      <c r="N277" s="7">
        <v>18</v>
      </c>
      <c r="O277" s="76">
        <v>34</v>
      </c>
      <c r="P277" s="76">
        <v>0</v>
      </c>
      <c r="Q277" s="76">
        <v>0</v>
      </c>
      <c r="R277" s="76">
        <f t="shared" ref="R277:R326" si="26">IF(RANK($O277,$O277:$Q277,0)=1,$O277,IF(RANK($P277,$O277:$Q277,0)=1,$P277,$Q277))</f>
        <v>34</v>
      </c>
      <c r="S277" s="76">
        <f t="shared" ref="S277:S326" si="27">IF(RANK($O277,$O277:$Q277,0)=2,$O277,IF(RANK($P277,$O277:$Q277,0)=2,$P277,$Q277))</f>
        <v>0</v>
      </c>
      <c r="T277" s="76">
        <f t="shared" ref="T277:T326" si="28">IF(RANK($O277,$O277:$Q277,0)=3,$O277,IF(RANK($P277,$O277:$Q277,0)=3,$P277,$Q277))</f>
        <v>0</v>
      </c>
      <c r="U277" s="76">
        <f t="shared" ref="U277:U326" si="29">((($R277)*10000)+$S277)*10000+$T277+$N277/1000</f>
        <v>3400000000.0180001</v>
      </c>
    </row>
    <row r="278" spans="1:23">
      <c r="A278" s="38">
        <f t="shared" si="14"/>
        <v>1</v>
      </c>
      <c r="B278" s="84">
        <f t="shared" si="15"/>
        <v>2</v>
      </c>
      <c r="C278" s="84" t="str">
        <f t="shared" ref="C278:C326" ca="1" si="30">IF(M278="","",VLOOKUP($B278,INDIRECT(L278),2,FALSE))</f>
        <v/>
      </c>
      <c r="D278" s="67" t="str">
        <f t="shared" ca="1" si="16"/>
        <v/>
      </c>
      <c r="E278" s="67" t="str">
        <f t="shared" ca="1" si="17"/>
        <v/>
      </c>
      <c r="F278" s="67" t="str">
        <f t="shared" ca="1" si="18"/>
        <v/>
      </c>
      <c r="G278" s="85" t="str">
        <f t="shared" ca="1" si="19"/>
        <v/>
      </c>
      <c r="H278" s="69" t="str">
        <f t="shared" ca="1" si="20"/>
        <v>U277:U277</v>
      </c>
      <c r="I278" s="69" t="str">
        <f t="shared" ca="1" si="21"/>
        <v>R277:R277</v>
      </c>
      <c r="J278" s="69" t="str">
        <f t="shared" ca="1" si="22"/>
        <v>S277:S277</v>
      </c>
      <c r="K278" s="69" t="str">
        <f t="shared" ca="1" si="23"/>
        <v>T277:T277</v>
      </c>
      <c r="L278" s="69" t="str">
        <f t="shared" ca="1" si="24"/>
        <v>M277:U277</v>
      </c>
      <c r="M278" s="5" t="str">
        <f t="shared" ca="1" si="25"/>
        <v/>
      </c>
      <c r="N278" s="7"/>
      <c r="O278" s="76">
        <v>0</v>
      </c>
      <c r="P278" s="76">
        <v>0</v>
      </c>
      <c r="Q278" s="76">
        <v>0</v>
      </c>
      <c r="R278" s="76">
        <f t="shared" si="26"/>
        <v>0</v>
      </c>
      <c r="S278" s="76">
        <f t="shared" si="27"/>
        <v>0</v>
      </c>
      <c r="T278" s="76">
        <f t="shared" si="28"/>
        <v>0</v>
      </c>
      <c r="U278" s="76">
        <f t="shared" si="29"/>
        <v>0</v>
      </c>
    </row>
    <row r="279" spans="1:23">
      <c r="A279" s="38">
        <f t="shared" si="14"/>
        <v>1</v>
      </c>
      <c r="B279" s="84">
        <f t="shared" si="15"/>
        <v>3</v>
      </c>
      <c r="C279" s="84" t="str">
        <f t="shared" ca="1" si="30"/>
        <v/>
      </c>
      <c r="D279" s="67" t="str">
        <f t="shared" ca="1" si="16"/>
        <v/>
      </c>
      <c r="E279" s="67" t="str">
        <f t="shared" ca="1" si="17"/>
        <v/>
      </c>
      <c r="F279" s="67" t="str">
        <f t="shared" ca="1" si="18"/>
        <v/>
      </c>
      <c r="G279" s="85" t="str">
        <f t="shared" ca="1" si="19"/>
        <v/>
      </c>
      <c r="H279" s="69" t="str">
        <f t="shared" ca="1" si="20"/>
        <v>U277:U277</v>
      </c>
      <c r="I279" s="69" t="str">
        <f t="shared" ca="1" si="21"/>
        <v>R277:R277</v>
      </c>
      <c r="J279" s="69" t="str">
        <f t="shared" ca="1" si="22"/>
        <v>S277:S277</v>
      </c>
      <c r="K279" s="69" t="str">
        <f t="shared" ca="1" si="23"/>
        <v>T277:T277</v>
      </c>
      <c r="L279" s="69" t="str">
        <f t="shared" ca="1" si="24"/>
        <v>M277:U277</v>
      </c>
      <c r="M279" s="5" t="str">
        <f t="shared" ca="1" si="25"/>
        <v/>
      </c>
      <c r="N279" s="7"/>
      <c r="O279" s="76">
        <v>0</v>
      </c>
      <c r="P279" s="76">
        <v>0</v>
      </c>
      <c r="Q279" s="76">
        <v>0</v>
      </c>
      <c r="R279" s="76">
        <f t="shared" si="26"/>
        <v>0</v>
      </c>
      <c r="S279" s="76">
        <f t="shared" si="27"/>
        <v>0</v>
      </c>
      <c r="T279" s="76">
        <f t="shared" si="28"/>
        <v>0</v>
      </c>
      <c r="U279" s="76">
        <f t="shared" si="29"/>
        <v>0</v>
      </c>
    </row>
    <row r="280" spans="1:23">
      <c r="A280" s="38">
        <f t="shared" si="14"/>
        <v>1</v>
      </c>
      <c r="B280" s="84">
        <f t="shared" si="15"/>
        <v>4</v>
      </c>
      <c r="C280" s="84" t="str">
        <f t="shared" ca="1" si="30"/>
        <v/>
      </c>
      <c r="D280" s="67" t="str">
        <f t="shared" ca="1" si="16"/>
        <v/>
      </c>
      <c r="E280" s="67" t="str">
        <f t="shared" ca="1" si="17"/>
        <v/>
      </c>
      <c r="F280" s="67" t="str">
        <f t="shared" ca="1" si="18"/>
        <v/>
      </c>
      <c r="G280" s="85" t="str">
        <f t="shared" ca="1" si="19"/>
        <v/>
      </c>
      <c r="H280" s="69" t="str">
        <f t="shared" ca="1" si="20"/>
        <v>U277:U277</v>
      </c>
      <c r="I280" s="69" t="str">
        <f t="shared" ca="1" si="21"/>
        <v>R277:R277</v>
      </c>
      <c r="J280" s="69" t="str">
        <f t="shared" ca="1" si="22"/>
        <v>S277:S277</v>
      </c>
      <c r="K280" s="69" t="str">
        <f t="shared" ca="1" si="23"/>
        <v>T277:T277</v>
      </c>
      <c r="L280" s="69" t="str">
        <f t="shared" ca="1" si="24"/>
        <v>M277:U277</v>
      </c>
      <c r="M280" s="5" t="str">
        <f t="shared" ca="1" si="25"/>
        <v/>
      </c>
      <c r="N280" s="7"/>
      <c r="O280" s="76">
        <v>0</v>
      </c>
      <c r="P280" s="76">
        <v>0</v>
      </c>
      <c r="Q280" s="76">
        <v>0</v>
      </c>
      <c r="R280" s="76">
        <f t="shared" si="26"/>
        <v>0</v>
      </c>
      <c r="S280" s="76">
        <f t="shared" si="27"/>
        <v>0</v>
      </c>
      <c r="T280" s="76">
        <f t="shared" si="28"/>
        <v>0</v>
      </c>
      <c r="U280" s="76">
        <f t="shared" si="29"/>
        <v>0</v>
      </c>
    </row>
    <row r="281" spans="1:23">
      <c r="A281" s="38">
        <f t="shared" si="14"/>
        <v>1</v>
      </c>
      <c r="B281" s="84">
        <f t="shared" si="15"/>
        <v>5</v>
      </c>
      <c r="C281" s="84" t="str">
        <f t="shared" ca="1" si="30"/>
        <v/>
      </c>
      <c r="D281" s="67" t="str">
        <f t="shared" ca="1" si="16"/>
        <v/>
      </c>
      <c r="E281" s="67" t="str">
        <f t="shared" ca="1" si="17"/>
        <v/>
      </c>
      <c r="F281" s="67" t="str">
        <f t="shared" ca="1" si="18"/>
        <v/>
      </c>
      <c r="G281" s="85" t="str">
        <f t="shared" ca="1" si="19"/>
        <v/>
      </c>
      <c r="H281" s="69" t="str">
        <f t="shared" ca="1" si="20"/>
        <v>U277:U277</v>
      </c>
      <c r="I281" s="69" t="str">
        <f t="shared" ca="1" si="21"/>
        <v>R277:R277</v>
      </c>
      <c r="J281" s="69" t="str">
        <f t="shared" ca="1" si="22"/>
        <v>S277:S277</v>
      </c>
      <c r="K281" s="69" t="str">
        <f t="shared" ca="1" si="23"/>
        <v>T277:T277</v>
      </c>
      <c r="L281" s="69" t="str">
        <f t="shared" ca="1" si="24"/>
        <v>M277:U277</v>
      </c>
      <c r="M281" s="5" t="str">
        <f t="shared" ca="1" si="25"/>
        <v/>
      </c>
      <c r="N281" s="7"/>
      <c r="O281" s="76">
        <v>0</v>
      </c>
      <c r="P281" s="76">
        <v>0</v>
      </c>
      <c r="Q281" s="76">
        <v>0</v>
      </c>
      <c r="R281" s="76">
        <f t="shared" si="26"/>
        <v>0</v>
      </c>
      <c r="S281" s="76">
        <f t="shared" si="27"/>
        <v>0</v>
      </c>
      <c r="T281" s="76">
        <f t="shared" si="28"/>
        <v>0</v>
      </c>
      <c r="U281" s="76">
        <f t="shared" si="29"/>
        <v>0</v>
      </c>
    </row>
    <row r="282" spans="1:23">
      <c r="A282" s="38">
        <f t="shared" si="14"/>
        <v>1</v>
      </c>
      <c r="B282" s="84">
        <f t="shared" si="15"/>
        <v>6</v>
      </c>
      <c r="C282" s="84" t="str">
        <f t="shared" ca="1" si="30"/>
        <v/>
      </c>
      <c r="D282" s="67" t="str">
        <f t="shared" ca="1" si="16"/>
        <v/>
      </c>
      <c r="E282" s="67" t="str">
        <f t="shared" ca="1" si="17"/>
        <v/>
      </c>
      <c r="F282" s="67" t="str">
        <f t="shared" ca="1" si="18"/>
        <v/>
      </c>
      <c r="G282" s="85" t="str">
        <f t="shared" ca="1" si="19"/>
        <v/>
      </c>
      <c r="H282" s="69" t="str">
        <f t="shared" ca="1" si="20"/>
        <v>U277:U277</v>
      </c>
      <c r="I282" s="69" t="str">
        <f t="shared" ca="1" si="21"/>
        <v>R277:R277</v>
      </c>
      <c r="J282" s="69" t="str">
        <f t="shared" ca="1" si="22"/>
        <v>S277:S277</v>
      </c>
      <c r="K282" s="69" t="str">
        <f t="shared" ca="1" si="23"/>
        <v>T277:T277</v>
      </c>
      <c r="L282" s="69" t="str">
        <f t="shared" ca="1" si="24"/>
        <v>M277:U277</v>
      </c>
      <c r="M282" s="5" t="str">
        <f t="shared" ca="1" si="25"/>
        <v/>
      </c>
      <c r="N282" s="7"/>
      <c r="O282" s="76">
        <v>0</v>
      </c>
      <c r="P282" s="76">
        <v>0</v>
      </c>
      <c r="Q282" s="76">
        <v>0</v>
      </c>
      <c r="R282" s="76">
        <f t="shared" si="26"/>
        <v>0</v>
      </c>
      <c r="S282" s="76">
        <f t="shared" si="27"/>
        <v>0</v>
      </c>
      <c r="T282" s="76">
        <f t="shared" si="28"/>
        <v>0</v>
      </c>
      <c r="U282" s="76">
        <f t="shared" si="29"/>
        <v>0</v>
      </c>
    </row>
    <row r="283" spans="1:23">
      <c r="A283" s="38">
        <f t="shared" si="14"/>
        <v>1</v>
      </c>
      <c r="B283" s="84">
        <f t="shared" si="15"/>
        <v>7</v>
      </c>
      <c r="C283" s="84" t="str">
        <f t="shared" ca="1" si="30"/>
        <v/>
      </c>
      <c r="D283" s="67" t="str">
        <f t="shared" ca="1" si="16"/>
        <v/>
      </c>
      <c r="E283" s="67" t="str">
        <f t="shared" ca="1" si="17"/>
        <v/>
      </c>
      <c r="F283" s="67" t="str">
        <f t="shared" ca="1" si="18"/>
        <v/>
      </c>
      <c r="G283" s="85" t="str">
        <f t="shared" ca="1" si="19"/>
        <v/>
      </c>
      <c r="H283" s="69" t="str">
        <f t="shared" ca="1" si="20"/>
        <v>U277:U277</v>
      </c>
      <c r="I283" s="69" t="str">
        <f t="shared" ca="1" si="21"/>
        <v>R277:R277</v>
      </c>
      <c r="J283" s="69" t="str">
        <f t="shared" ca="1" si="22"/>
        <v>S277:S277</v>
      </c>
      <c r="K283" s="69" t="str">
        <f t="shared" ca="1" si="23"/>
        <v>T277:T277</v>
      </c>
      <c r="L283" s="69" t="str">
        <f t="shared" ca="1" si="24"/>
        <v>M277:U277</v>
      </c>
      <c r="M283" s="5" t="str">
        <f t="shared" ca="1" si="25"/>
        <v/>
      </c>
      <c r="N283" s="7"/>
      <c r="O283" s="76">
        <v>0</v>
      </c>
      <c r="P283" s="76">
        <v>0</v>
      </c>
      <c r="Q283" s="76">
        <v>0</v>
      </c>
      <c r="R283" s="76">
        <f t="shared" si="26"/>
        <v>0</v>
      </c>
      <c r="S283" s="76">
        <f t="shared" si="27"/>
        <v>0</v>
      </c>
      <c r="T283" s="76">
        <f t="shared" si="28"/>
        <v>0</v>
      </c>
      <c r="U283" s="76">
        <f t="shared" si="29"/>
        <v>0</v>
      </c>
    </row>
    <row r="284" spans="1:23">
      <c r="A284" s="38">
        <f t="shared" si="14"/>
        <v>1</v>
      </c>
      <c r="B284" s="84">
        <f t="shared" si="15"/>
        <v>8</v>
      </c>
      <c r="C284" s="84" t="str">
        <f t="shared" ca="1" si="30"/>
        <v/>
      </c>
      <c r="D284" s="67" t="str">
        <f t="shared" ca="1" si="16"/>
        <v/>
      </c>
      <c r="E284" s="67" t="str">
        <f t="shared" ca="1" si="17"/>
        <v/>
      </c>
      <c r="F284" s="67" t="str">
        <f t="shared" ca="1" si="18"/>
        <v/>
      </c>
      <c r="G284" s="85" t="str">
        <f t="shared" ca="1" si="19"/>
        <v/>
      </c>
      <c r="H284" s="69" t="str">
        <f t="shared" ca="1" si="20"/>
        <v>U277:U277</v>
      </c>
      <c r="I284" s="69" t="str">
        <f t="shared" ca="1" si="21"/>
        <v>R277:R277</v>
      </c>
      <c r="J284" s="69" t="str">
        <f t="shared" ca="1" si="22"/>
        <v>S277:S277</v>
      </c>
      <c r="K284" s="69" t="str">
        <f t="shared" ca="1" si="23"/>
        <v>T277:T277</v>
      </c>
      <c r="L284" s="69" t="str">
        <f t="shared" ca="1" si="24"/>
        <v>M277:U277</v>
      </c>
      <c r="M284" s="5" t="str">
        <f t="shared" ca="1" si="25"/>
        <v/>
      </c>
      <c r="N284" s="7"/>
      <c r="O284" s="76">
        <v>0</v>
      </c>
      <c r="P284" s="76">
        <v>0</v>
      </c>
      <c r="Q284" s="76">
        <v>0</v>
      </c>
      <c r="R284" s="76">
        <f t="shared" si="26"/>
        <v>0</v>
      </c>
      <c r="S284" s="76">
        <f t="shared" si="27"/>
        <v>0</v>
      </c>
      <c r="T284" s="76">
        <f t="shared" si="28"/>
        <v>0</v>
      </c>
      <c r="U284" s="76">
        <f t="shared" si="29"/>
        <v>0</v>
      </c>
    </row>
    <row r="285" spans="1:23">
      <c r="A285" s="38">
        <f t="shared" si="14"/>
        <v>1</v>
      </c>
      <c r="B285" s="84">
        <f t="shared" si="15"/>
        <v>9</v>
      </c>
      <c r="C285" s="84" t="str">
        <f t="shared" ca="1" si="30"/>
        <v/>
      </c>
      <c r="D285" s="67" t="str">
        <f t="shared" ca="1" si="16"/>
        <v/>
      </c>
      <c r="E285" s="67" t="str">
        <f t="shared" ca="1" si="17"/>
        <v/>
      </c>
      <c r="F285" s="67" t="str">
        <f t="shared" ca="1" si="18"/>
        <v/>
      </c>
      <c r="G285" s="85" t="str">
        <f t="shared" ca="1" si="19"/>
        <v/>
      </c>
      <c r="H285" s="69" t="str">
        <f t="shared" ca="1" si="20"/>
        <v>U277:U277</v>
      </c>
      <c r="I285" s="69" t="str">
        <f t="shared" ca="1" si="21"/>
        <v>R277:R277</v>
      </c>
      <c r="J285" s="69" t="str">
        <f t="shared" ca="1" si="22"/>
        <v>S277:S277</v>
      </c>
      <c r="K285" s="69" t="str">
        <f t="shared" ca="1" si="23"/>
        <v>T277:T277</v>
      </c>
      <c r="L285" s="69" t="str">
        <f t="shared" ca="1" si="24"/>
        <v>M277:U277</v>
      </c>
      <c r="M285" s="5" t="str">
        <f t="shared" ca="1" si="25"/>
        <v/>
      </c>
      <c r="N285" s="7"/>
      <c r="O285" s="76">
        <v>0</v>
      </c>
      <c r="P285" s="76">
        <v>0</v>
      </c>
      <c r="Q285" s="76">
        <v>0</v>
      </c>
      <c r="R285" s="76">
        <f t="shared" si="26"/>
        <v>0</v>
      </c>
      <c r="S285" s="76">
        <f t="shared" si="27"/>
        <v>0</v>
      </c>
      <c r="T285" s="76">
        <f t="shared" si="28"/>
        <v>0</v>
      </c>
      <c r="U285" s="76">
        <f t="shared" si="29"/>
        <v>0</v>
      </c>
    </row>
    <row r="286" spans="1:23">
      <c r="A286" s="38">
        <f t="shared" si="14"/>
        <v>1</v>
      </c>
      <c r="B286" s="84">
        <f t="shared" si="15"/>
        <v>10</v>
      </c>
      <c r="C286" s="84" t="str">
        <f t="shared" ca="1" si="30"/>
        <v/>
      </c>
      <c r="D286" s="67" t="str">
        <f t="shared" ca="1" si="16"/>
        <v/>
      </c>
      <c r="E286" s="67" t="str">
        <f t="shared" ca="1" si="17"/>
        <v/>
      </c>
      <c r="F286" s="67" t="str">
        <f t="shared" ca="1" si="18"/>
        <v/>
      </c>
      <c r="G286" s="85" t="str">
        <f t="shared" ca="1" si="19"/>
        <v/>
      </c>
      <c r="H286" s="69" t="str">
        <f t="shared" ca="1" si="20"/>
        <v>U277:U277</v>
      </c>
      <c r="I286" s="69" t="str">
        <f t="shared" ca="1" si="21"/>
        <v>R277:R277</v>
      </c>
      <c r="J286" s="69" t="str">
        <f t="shared" ca="1" si="22"/>
        <v>S277:S277</v>
      </c>
      <c r="K286" s="69" t="str">
        <f t="shared" ca="1" si="23"/>
        <v>T277:T277</v>
      </c>
      <c r="L286" s="69" t="str">
        <f t="shared" ca="1" si="24"/>
        <v>M277:U277</v>
      </c>
      <c r="M286" s="5" t="str">
        <f t="shared" ca="1" si="25"/>
        <v/>
      </c>
      <c r="N286" s="7"/>
      <c r="O286" s="76">
        <v>0</v>
      </c>
      <c r="P286" s="76">
        <v>0</v>
      </c>
      <c r="Q286" s="76">
        <v>0</v>
      </c>
      <c r="R286" s="76">
        <f t="shared" si="26"/>
        <v>0</v>
      </c>
      <c r="S286" s="76">
        <f t="shared" si="27"/>
        <v>0</v>
      </c>
      <c r="T286" s="76">
        <f t="shared" si="28"/>
        <v>0</v>
      </c>
      <c r="U286" s="76">
        <f t="shared" si="29"/>
        <v>0</v>
      </c>
    </row>
    <row r="287" spans="1:23">
      <c r="A287" s="38">
        <f t="shared" si="14"/>
        <v>1</v>
      </c>
      <c r="B287" s="84">
        <f t="shared" si="15"/>
        <v>11</v>
      </c>
      <c r="C287" s="84" t="str">
        <f t="shared" ca="1" si="30"/>
        <v/>
      </c>
      <c r="D287" s="67" t="str">
        <f t="shared" ca="1" si="16"/>
        <v/>
      </c>
      <c r="E287" s="67" t="str">
        <f t="shared" ca="1" si="17"/>
        <v/>
      </c>
      <c r="F287" s="67" t="str">
        <f t="shared" ca="1" si="18"/>
        <v/>
      </c>
      <c r="G287" s="85" t="str">
        <f t="shared" ca="1" si="19"/>
        <v/>
      </c>
      <c r="H287" s="69" t="str">
        <f t="shared" ca="1" si="20"/>
        <v>U277:U277</v>
      </c>
      <c r="I287" s="69" t="str">
        <f t="shared" ca="1" si="21"/>
        <v>R277:R277</v>
      </c>
      <c r="J287" s="69" t="str">
        <f t="shared" ca="1" si="22"/>
        <v>S277:S277</v>
      </c>
      <c r="K287" s="69" t="str">
        <f t="shared" ca="1" si="23"/>
        <v>T277:T277</v>
      </c>
      <c r="L287" s="69" t="str">
        <f t="shared" ca="1" si="24"/>
        <v>M277:U277</v>
      </c>
      <c r="M287" s="5" t="str">
        <f t="shared" ca="1" si="25"/>
        <v/>
      </c>
      <c r="N287" s="7"/>
      <c r="O287" s="76">
        <v>0</v>
      </c>
      <c r="P287" s="76">
        <v>0</v>
      </c>
      <c r="Q287" s="76">
        <v>0</v>
      </c>
      <c r="R287" s="76">
        <f t="shared" si="26"/>
        <v>0</v>
      </c>
      <c r="S287" s="76">
        <f t="shared" si="27"/>
        <v>0</v>
      </c>
      <c r="T287" s="76">
        <f t="shared" si="28"/>
        <v>0</v>
      </c>
      <c r="U287" s="76">
        <f t="shared" si="29"/>
        <v>0</v>
      </c>
    </row>
    <row r="288" spans="1:23">
      <c r="A288" s="38">
        <f t="shared" si="14"/>
        <v>1</v>
      </c>
      <c r="B288" s="84">
        <f t="shared" si="15"/>
        <v>12</v>
      </c>
      <c r="C288" s="84" t="str">
        <f t="shared" ca="1" si="30"/>
        <v/>
      </c>
      <c r="D288" s="67" t="str">
        <f t="shared" ca="1" si="16"/>
        <v/>
      </c>
      <c r="E288" s="67" t="str">
        <f t="shared" ca="1" si="17"/>
        <v/>
      </c>
      <c r="F288" s="67" t="str">
        <f t="shared" ca="1" si="18"/>
        <v/>
      </c>
      <c r="G288" s="85" t="str">
        <f t="shared" ca="1" si="19"/>
        <v/>
      </c>
      <c r="H288" s="69" t="str">
        <f t="shared" ca="1" si="20"/>
        <v>U277:U277</v>
      </c>
      <c r="I288" s="69" t="str">
        <f t="shared" ca="1" si="21"/>
        <v>R277:R277</v>
      </c>
      <c r="J288" s="69" t="str">
        <f t="shared" ca="1" si="22"/>
        <v>S277:S277</v>
      </c>
      <c r="K288" s="69" t="str">
        <f t="shared" ca="1" si="23"/>
        <v>T277:T277</v>
      </c>
      <c r="L288" s="69" t="str">
        <f t="shared" ca="1" si="24"/>
        <v>M277:U277</v>
      </c>
      <c r="M288" s="5" t="str">
        <f t="shared" ca="1" si="25"/>
        <v/>
      </c>
      <c r="N288" s="7"/>
      <c r="O288" s="76">
        <v>0</v>
      </c>
      <c r="P288" s="76">
        <v>0</v>
      </c>
      <c r="Q288" s="76">
        <v>0</v>
      </c>
      <c r="R288" s="76">
        <f t="shared" si="26"/>
        <v>0</v>
      </c>
      <c r="S288" s="76">
        <f t="shared" si="27"/>
        <v>0</v>
      </c>
      <c r="T288" s="76">
        <f t="shared" si="28"/>
        <v>0</v>
      </c>
      <c r="U288" s="76">
        <f t="shared" si="29"/>
        <v>0</v>
      </c>
    </row>
    <row r="289" spans="1:21">
      <c r="A289" s="38">
        <f t="shared" si="14"/>
        <v>1</v>
      </c>
      <c r="B289" s="84">
        <f t="shared" si="15"/>
        <v>13</v>
      </c>
      <c r="C289" s="84" t="str">
        <f t="shared" ca="1" si="30"/>
        <v/>
      </c>
      <c r="D289" s="67" t="str">
        <f t="shared" ca="1" si="16"/>
        <v/>
      </c>
      <c r="E289" s="67" t="str">
        <f t="shared" ca="1" si="17"/>
        <v/>
      </c>
      <c r="F289" s="67" t="str">
        <f t="shared" ca="1" si="18"/>
        <v/>
      </c>
      <c r="G289" s="85" t="str">
        <f t="shared" ca="1" si="19"/>
        <v/>
      </c>
      <c r="H289" s="69" t="str">
        <f t="shared" ca="1" si="20"/>
        <v>U277:U277</v>
      </c>
      <c r="I289" s="69" t="str">
        <f t="shared" ca="1" si="21"/>
        <v>R277:R277</v>
      </c>
      <c r="J289" s="69" t="str">
        <f t="shared" ca="1" si="22"/>
        <v>S277:S277</v>
      </c>
      <c r="K289" s="69" t="str">
        <f t="shared" ca="1" si="23"/>
        <v>T277:T277</v>
      </c>
      <c r="L289" s="69" t="str">
        <f t="shared" ca="1" si="24"/>
        <v>M277:U277</v>
      </c>
      <c r="M289" s="5" t="str">
        <f t="shared" ca="1" si="25"/>
        <v/>
      </c>
      <c r="N289" s="7"/>
      <c r="O289" s="76">
        <v>0</v>
      </c>
      <c r="P289" s="76">
        <v>0</v>
      </c>
      <c r="Q289" s="76">
        <v>0</v>
      </c>
      <c r="R289" s="76">
        <f t="shared" si="26"/>
        <v>0</v>
      </c>
      <c r="S289" s="76">
        <f t="shared" si="27"/>
        <v>0</v>
      </c>
      <c r="T289" s="76">
        <f t="shared" si="28"/>
        <v>0</v>
      </c>
      <c r="U289" s="76">
        <f t="shared" si="29"/>
        <v>0</v>
      </c>
    </row>
    <row r="290" spans="1:21">
      <c r="A290" s="38">
        <f t="shared" si="14"/>
        <v>1</v>
      </c>
      <c r="B290" s="84">
        <f t="shared" si="15"/>
        <v>14</v>
      </c>
      <c r="C290" s="84" t="str">
        <f t="shared" ca="1" si="30"/>
        <v/>
      </c>
      <c r="D290" s="67" t="str">
        <f t="shared" ca="1" si="16"/>
        <v/>
      </c>
      <c r="E290" s="67" t="str">
        <f t="shared" ca="1" si="17"/>
        <v/>
      </c>
      <c r="F290" s="67" t="str">
        <f t="shared" ca="1" si="18"/>
        <v/>
      </c>
      <c r="G290" s="85" t="str">
        <f t="shared" ca="1" si="19"/>
        <v/>
      </c>
      <c r="H290" s="69" t="str">
        <f t="shared" ca="1" si="20"/>
        <v>U277:U277</v>
      </c>
      <c r="I290" s="69" t="str">
        <f t="shared" ca="1" si="21"/>
        <v>R277:R277</v>
      </c>
      <c r="J290" s="69" t="str">
        <f t="shared" ca="1" si="22"/>
        <v>S277:S277</v>
      </c>
      <c r="K290" s="69" t="str">
        <f t="shared" ca="1" si="23"/>
        <v>T277:T277</v>
      </c>
      <c r="L290" s="69" t="str">
        <f t="shared" ca="1" si="24"/>
        <v>M277:U277</v>
      </c>
      <c r="M290" s="5" t="str">
        <f t="shared" ca="1" si="25"/>
        <v/>
      </c>
      <c r="N290" s="7"/>
      <c r="O290" s="76">
        <v>0</v>
      </c>
      <c r="P290" s="76">
        <v>0</v>
      </c>
      <c r="Q290" s="76">
        <v>0</v>
      </c>
      <c r="R290" s="76">
        <f t="shared" si="26"/>
        <v>0</v>
      </c>
      <c r="S290" s="76">
        <f t="shared" si="27"/>
        <v>0</v>
      </c>
      <c r="T290" s="76">
        <f t="shared" si="28"/>
        <v>0</v>
      </c>
      <c r="U290" s="76">
        <f t="shared" si="29"/>
        <v>0</v>
      </c>
    </row>
    <row r="291" spans="1:21">
      <c r="A291" s="38">
        <f t="shared" si="14"/>
        <v>1</v>
      </c>
      <c r="B291" s="84">
        <f t="shared" si="15"/>
        <v>15</v>
      </c>
      <c r="C291" s="84" t="str">
        <f t="shared" ca="1" si="30"/>
        <v/>
      </c>
      <c r="D291" s="67" t="str">
        <f t="shared" ca="1" si="16"/>
        <v/>
      </c>
      <c r="E291" s="67" t="str">
        <f t="shared" ca="1" si="17"/>
        <v/>
      </c>
      <c r="F291" s="67" t="str">
        <f t="shared" ca="1" si="18"/>
        <v/>
      </c>
      <c r="G291" s="85" t="str">
        <f t="shared" ca="1" si="19"/>
        <v/>
      </c>
      <c r="H291" s="69" t="str">
        <f t="shared" ca="1" si="20"/>
        <v>U277:U277</v>
      </c>
      <c r="I291" s="69" t="str">
        <f t="shared" ca="1" si="21"/>
        <v>R277:R277</v>
      </c>
      <c r="J291" s="69" t="str">
        <f t="shared" ca="1" si="22"/>
        <v>S277:S277</v>
      </c>
      <c r="K291" s="69" t="str">
        <f t="shared" ca="1" si="23"/>
        <v>T277:T277</v>
      </c>
      <c r="L291" s="69" t="str">
        <f t="shared" ca="1" si="24"/>
        <v>M277:U277</v>
      </c>
      <c r="M291" s="5" t="str">
        <f t="shared" ca="1" si="25"/>
        <v/>
      </c>
      <c r="N291" s="7"/>
      <c r="O291" s="76">
        <v>0</v>
      </c>
      <c r="P291" s="76">
        <v>0</v>
      </c>
      <c r="Q291" s="76">
        <v>0</v>
      </c>
      <c r="R291" s="76">
        <f t="shared" si="26"/>
        <v>0</v>
      </c>
      <c r="S291" s="76">
        <f t="shared" si="27"/>
        <v>0</v>
      </c>
      <c r="T291" s="76">
        <f t="shared" si="28"/>
        <v>0</v>
      </c>
      <c r="U291" s="76">
        <f t="shared" si="29"/>
        <v>0</v>
      </c>
    </row>
    <row r="292" spans="1:21">
      <c r="A292" s="38">
        <f t="shared" si="14"/>
        <v>1</v>
      </c>
      <c r="B292" s="84">
        <f t="shared" si="15"/>
        <v>16</v>
      </c>
      <c r="C292" s="84" t="str">
        <f t="shared" ca="1" si="30"/>
        <v/>
      </c>
      <c r="D292" s="67" t="str">
        <f t="shared" ca="1" si="16"/>
        <v/>
      </c>
      <c r="E292" s="67" t="str">
        <f t="shared" ca="1" si="17"/>
        <v/>
      </c>
      <c r="F292" s="67" t="str">
        <f t="shared" ca="1" si="18"/>
        <v/>
      </c>
      <c r="G292" s="85" t="str">
        <f t="shared" ca="1" si="19"/>
        <v/>
      </c>
      <c r="H292" s="69" t="str">
        <f t="shared" ca="1" si="20"/>
        <v>U277:U277</v>
      </c>
      <c r="I292" s="69" t="str">
        <f t="shared" ca="1" si="21"/>
        <v>R277:R277</v>
      </c>
      <c r="J292" s="69" t="str">
        <f t="shared" ca="1" si="22"/>
        <v>S277:S277</v>
      </c>
      <c r="K292" s="69" t="str">
        <f t="shared" ca="1" si="23"/>
        <v>T277:T277</v>
      </c>
      <c r="L292" s="69" t="str">
        <f t="shared" ca="1" si="24"/>
        <v>M277:U277</v>
      </c>
      <c r="M292" s="5" t="str">
        <f t="shared" ca="1" si="25"/>
        <v/>
      </c>
      <c r="N292" s="7"/>
      <c r="O292" s="76">
        <v>0</v>
      </c>
      <c r="P292" s="76">
        <v>0</v>
      </c>
      <c r="Q292" s="76">
        <v>0</v>
      </c>
      <c r="R292" s="76">
        <f t="shared" si="26"/>
        <v>0</v>
      </c>
      <c r="S292" s="76">
        <f t="shared" si="27"/>
        <v>0</v>
      </c>
      <c r="T292" s="76">
        <f t="shared" si="28"/>
        <v>0</v>
      </c>
      <c r="U292" s="76">
        <f t="shared" si="29"/>
        <v>0</v>
      </c>
    </row>
    <row r="293" spans="1:21">
      <c r="A293" s="38">
        <f t="shared" si="14"/>
        <v>1</v>
      </c>
      <c r="B293" s="84">
        <f t="shared" si="15"/>
        <v>17</v>
      </c>
      <c r="C293" s="84" t="str">
        <f t="shared" ca="1" si="30"/>
        <v/>
      </c>
      <c r="D293" s="67" t="str">
        <f t="shared" ca="1" si="16"/>
        <v/>
      </c>
      <c r="E293" s="67" t="str">
        <f t="shared" ca="1" si="17"/>
        <v/>
      </c>
      <c r="F293" s="67" t="str">
        <f t="shared" ca="1" si="18"/>
        <v/>
      </c>
      <c r="G293" s="85" t="str">
        <f t="shared" ca="1" si="19"/>
        <v/>
      </c>
      <c r="H293" s="69" t="str">
        <f t="shared" ca="1" si="20"/>
        <v>U277:U277</v>
      </c>
      <c r="I293" s="69" t="str">
        <f t="shared" ca="1" si="21"/>
        <v>R277:R277</v>
      </c>
      <c r="J293" s="69" t="str">
        <f t="shared" ca="1" si="22"/>
        <v>S277:S277</v>
      </c>
      <c r="K293" s="69" t="str">
        <f t="shared" ca="1" si="23"/>
        <v>T277:T277</v>
      </c>
      <c r="L293" s="69" t="str">
        <f t="shared" ca="1" si="24"/>
        <v>M277:U277</v>
      </c>
      <c r="M293" s="5" t="str">
        <f t="shared" ca="1" si="25"/>
        <v/>
      </c>
      <c r="N293" s="7"/>
      <c r="O293" s="76">
        <v>0</v>
      </c>
      <c r="P293" s="76">
        <v>0</v>
      </c>
      <c r="Q293" s="76">
        <v>0</v>
      </c>
      <c r="R293" s="76">
        <f t="shared" si="26"/>
        <v>0</v>
      </c>
      <c r="S293" s="76">
        <f t="shared" si="27"/>
        <v>0</v>
      </c>
      <c r="T293" s="76">
        <f t="shared" si="28"/>
        <v>0</v>
      </c>
      <c r="U293" s="76">
        <f t="shared" si="29"/>
        <v>0</v>
      </c>
    </row>
    <row r="294" spans="1:21">
      <c r="A294" s="38">
        <f t="shared" si="14"/>
        <v>1</v>
      </c>
      <c r="B294" s="84">
        <f t="shared" si="15"/>
        <v>18</v>
      </c>
      <c r="C294" s="84" t="str">
        <f t="shared" ca="1" si="30"/>
        <v/>
      </c>
      <c r="D294" s="67" t="str">
        <f t="shared" ca="1" si="16"/>
        <v/>
      </c>
      <c r="E294" s="67" t="str">
        <f t="shared" ca="1" si="17"/>
        <v/>
      </c>
      <c r="F294" s="67" t="str">
        <f t="shared" ca="1" si="18"/>
        <v/>
      </c>
      <c r="G294" s="85" t="str">
        <f t="shared" ca="1" si="19"/>
        <v/>
      </c>
      <c r="H294" s="69" t="str">
        <f t="shared" ca="1" si="20"/>
        <v>U277:U277</v>
      </c>
      <c r="I294" s="69" t="str">
        <f t="shared" ca="1" si="21"/>
        <v>R277:R277</v>
      </c>
      <c r="J294" s="69" t="str">
        <f t="shared" ca="1" si="22"/>
        <v>S277:S277</v>
      </c>
      <c r="K294" s="69" t="str">
        <f t="shared" ca="1" si="23"/>
        <v>T277:T277</v>
      </c>
      <c r="L294" s="69" t="str">
        <f t="shared" ca="1" si="24"/>
        <v>M277:U277</v>
      </c>
      <c r="M294" s="5" t="str">
        <f t="shared" ca="1" si="25"/>
        <v/>
      </c>
      <c r="N294" s="7"/>
      <c r="O294" s="76">
        <v>0</v>
      </c>
      <c r="P294" s="76">
        <v>0</v>
      </c>
      <c r="Q294" s="76">
        <v>0</v>
      </c>
      <c r="R294" s="76">
        <f t="shared" si="26"/>
        <v>0</v>
      </c>
      <c r="S294" s="76">
        <f t="shared" si="27"/>
        <v>0</v>
      </c>
      <c r="T294" s="76">
        <f t="shared" si="28"/>
        <v>0</v>
      </c>
      <c r="U294" s="76">
        <f t="shared" si="29"/>
        <v>0</v>
      </c>
    </row>
    <row r="295" spans="1:21">
      <c r="A295" s="38">
        <f t="shared" si="14"/>
        <v>1</v>
      </c>
      <c r="B295" s="84">
        <f t="shared" si="15"/>
        <v>19</v>
      </c>
      <c r="C295" s="84" t="str">
        <f t="shared" ca="1" si="30"/>
        <v/>
      </c>
      <c r="D295" s="67" t="str">
        <f t="shared" ca="1" si="16"/>
        <v/>
      </c>
      <c r="E295" s="67" t="str">
        <f t="shared" ca="1" si="17"/>
        <v/>
      </c>
      <c r="F295" s="67" t="str">
        <f t="shared" ca="1" si="18"/>
        <v/>
      </c>
      <c r="G295" s="85" t="str">
        <f t="shared" ca="1" si="19"/>
        <v/>
      </c>
      <c r="H295" s="69" t="str">
        <f t="shared" ca="1" si="20"/>
        <v>U277:U277</v>
      </c>
      <c r="I295" s="69" t="str">
        <f t="shared" ca="1" si="21"/>
        <v>R277:R277</v>
      </c>
      <c r="J295" s="69" t="str">
        <f t="shared" ca="1" si="22"/>
        <v>S277:S277</v>
      </c>
      <c r="K295" s="69" t="str">
        <f t="shared" ca="1" si="23"/>
        <v>T277:T277</v>
      </c>
      <c r="L295" s="69" t="str">
        <f t="shared" ca="1" si="24"/>
        <v>M277:U277</v>
      </c>
      <c r="M295" s="5" t="str">
        <f t="shared" ca="1" si="25"/>
        <v/>
      </c>
      <c r="N295" s="7"/>
      <c r="O295" s="76">
        <v>0</v>
      </c>
      <c r="P295" s="76">
        <v>0</v>
      </c>
      <c r="Q295" s="76">
        <v>0</v>
      </c>
      <c r="R295" s="76">
        <f t="shared" si="26"/>
        <v>0</v>
      </c>
      <c r="S295" s="76">
        <f t="shared" si="27"/>
        <v>0</v>
      </c>
      <c r="T295" s="76">
        <f t="shared" si="28"/>
        <v>0</v>
      </c>
      <c r="U295" s="76">
        <f t="shared" si="29"/>
        <v>0</v>
      </c>
    </row>
    <row r="296" spans="1:21">
      <c r="A296" s="38">
        <f t="shared" si="14"/>
        <v>1</v>
      </c>
      <c r="B296" s="84">
        <f t="shared" si="15"/>
        <v>20</v>
      </c>
      <c r="C296" s="84" t="str">
        <f t="shared" ca="1" si="30"/>
        <v/>
      </c>
      <c r="D296" s="67" t="str">
        <f t="shared" ca="1" si="16"/>
        <v/>
      </c>
      <c r="E296" s="67" t="str">
        <f t="shared" ca="1" si="17"/>
        <v/>
      </c>
      <c r="F296" s="67" t="str">
        <f t="shared" ca="1" si="18"/>
        <v/>
      </c>
      <c r="G296" s="85" t="str">
        <f t="shared" ca="1" si="19"/>
        <v/>
      </c>
      <c r="H296" s="69" t="str">
        <f t="shared" ca="1" si="20"/>
        <v>U277:U277</v>
      </c>
      <c r="I296" s="69" t="str">
        <f t="shared" ca="1" si="21"/>
        <v>R277:R277</v>
      </c>
      <c r="J296" s="69" t="str">
        <f t="shared" ca="1" si="22"/>
        <v>S277:S277</v>
      </c>
      <c r="K296" s="69" t="str">
        <f t="shared" ca="1" si="23"/>
        <v>T277:T277</v>
      </c>
      <c r="L296" s="69" t="str">
        <f t="shared" ca="1" si="24"/>
        <v>M277:U277</v>
      </c>
      <c r="M296" s="5" t="str">
        <f t="shared" ca="1" si="25"/>
        <v/>
      </c>
      <c r="N296" s="7"/>
      <c r="O296" s="76">
        <v>0</v>
      </c>
      <c r="P296" s="76">
        <v>0</v>
      </c>
      <c r="Q296" s="76">
        <v>0</v>
      </c>
      <c r="R296" s="76">
        <f t="shared" si="26"/>
        <v>0</v>
      </c>
      <c r="S296" s="76">
        <f t="shared" si="27"/>
        <v>0</v>
      </c>
      <c r="T296" s="76">
        <f t="shared" si="28"/>
        <v>0</v>
      </c>
      <c r="U296" s="76">
        <f t="shared" si="29"/>
        <v>0</v>
      </c>
    </row>
    <row r="297" spans="1:21">
      <c r="A297" s="38">
        <f t="shared" si="14"/>
        <v>1</v>
      </c>
      <c r="B297" s="84">
        <f t="shared" si="15"/>
        <v>21</v>
      </c>
      <c r="C297" s="84" t="str">
        <f t="shared" ca="1" si="30"/>
        <v/>
      </c>
      <c r="D297" s="67" t="str">
        <f t="shared" ca="1" si="16"/>
        <v/>
      </c>
      <c r="E297" s="67" t="str">
        <f t="shared" ca="1" si="17"/>
        <v/>
      </c>
      <c r="F297" s="67" t="str">
        <f t="shared" ca="1" si="18"/>
        <v/>
      </c>
      <c r="G297" s="85" t="str">
        <f t="shared" ca="1" si="19"/>
        <v/>
      </c>
      <c r="H297" s="69" t="str">
        <f t="shared" ca="1" si="20"/>
        <v>U277:U277</v>
      </c>
      <c r="I297" s="69" t="str">
        <f t="shared" ca="1" si="21"/>
        <v>R277:R277</v>
      </c>
      <c r="J297" s="69" t="str">
        <f t="shared" ca="1" si="22"/>
        <v>S277:S277</v>
      </c>
      <c r="K297" s="69" t="str">
        <f t="shared" ca="1" si="23"/>
        <v>T277:T277</v>
      </c>
      <c r="L297" s="69" t="str">
        <f t="shared" ca="1" si="24"/>
        <v>M277:U277</v>
      </c>
      <c r="M297" s="5" t="str">
        <f t="shared" ca="1" si="25"/>
        <v/>
      </c>
      <c r="N297" s="7"/>
      <c r="O297" s="76">
        <v>0</v>
      </c>
      <c r="P297" s="76">
        <v>0</v>
      </c>
      <c r="Q297" s="76">
        <v>0</v>
      </c>
      <c r="R297" s="76">
        <f t="shared" si="26"/>
        <v>0</v>
      </c>
      <c r="S297" s="76">
        <f t="shared" si="27"/>
        <v>0</v>
      </c>
      <c r="T297" s="76">
        <f t="shared" si="28"/>
        <v>0</v>
      </c>
      <c r="U297" s="76">
        <f t="shared" si="29"/>
        <v>0</v>
      </c>
    </row>
    <row r="298" spans="1:21">
      <c r="A298" s="38">
        <f t="shared" si="14"/>
        <v>1</v>
      </c>
      <c r="B298" s="84">
        <f t="shared" si="15"/>
        <v>22</v>
      </c>
      <c r="C298" s="84" t="str">
        <f t="shared" ca="1" si="30"/>
        <v/>
      </c>
      <c r="D298" s="67" t="str">
        <f t="shared" ca="1" si="16"/>
        <v/>
      </c>
      <c r="E298" s="67" t="str">
        <f t="shared" ca="1" si="17"/>
        <v/>
      </c>
      <c r="F298" s="67" t="str">
        <f t="shared" ca="1" si="18"/>
        <v/>
      </c>
      <c r="G298" s="85" t="str">
        <f t="shared" ca="1" si="19"/>
        <v/>
      </c>
      <c r="H298" s="69" t="str">
        <f t="shared" ca="1" si="20"/>
        <v>U277:U277</v>
      </c>
      <c r="I298" s="69" t="str">
        <f t="shared" ca="1" si="21"/>
        <v>R277:R277</v>
      </c>
      <c r="J298" s="69" t="str">
        <f t="shared" ca="1" si="22"/>
        <v>S277:S277</v>
      </c>
      <c r="K298" s="69" t="str">
        <f t="shared" ca="1" si="23"/>
        <v>T277:T277</v>
      </c>
      <c r="L298" s="69" t="str">
        <f t="shared" ca="1" si="24"/>
        <v>M277:U277</v>
      </c>
      <c r="M298" s="5" t="str">
        <f t="shared" ca="1" si="25"/>
        <v/>
      </c>
      <c r="N298" s="7"/>
      <c r="O298" s="76">
        <v>0</v>
      </c>
      <c r="P298" s="76">
        <v>0</v>
      </c>
      <c r="Q298" s="76">
        <v>0</v>
      </c>
      <c r="R298" s="76">
        <f t="shared" si="26"/>
        <v>0</v>
      </c>
      <c r="S298" s="76">
        <f t="shared" si="27"/>
        <v>0</v>
      </c>
      <c r="T298" s="76">
        <f t="shared" si="28"/>
        <v>0</v>
      </c>
      <c r="U298" s="76">
        <f t="shared" si="29"/>
        <v>0</v>
      </c>
    </row>
    <row r="299" spans="1:21">
      <c r="A299" s="38">
        <f t="shared" si="14"/>
        <v>1</v>
      </c>
      <c r="B299" s="84">
        <f t="shared" si="15"/>
        <v>23</v>
      </c>
      <c r="C299" s="84" t="str">
        <f t="shared" ca="1" si="30"/>
        <v/>
      </c>
      <c r="D299" s="67" t="str">
        <f t="shared" ca="1" si="16"/>
        <v/>
      </c>
      <c r="E299" s="67" t="str">
        <f t="shared" ca="1" si="17"/>
        <v/>
      </c>
      <c r="F299" s="67" t="str">
        <f t="shared" ca="1" si="18"/>
        <v/>
      </c>
      <c r="G299" s="85" t="str">
        <f t="shared" ca="1" si="19"/>
        <v/>
      </c>
      <c r="H299" s="69" t="str">
        <f t="shared" ca="1" si="20"/>
        <v>U277:U277</v>
      </c>
      <c r="I299" s="69" t="str">
        <f t="shared" ca="1" si="21"/>
        <v>R277:R277</v>
      </c>
      <c r="J299" s="69" t="str">
        <f t="shared" ca="1" si="22"/>
        <v>S277:S277</v>
      </c>
      <c r="K299" s="69" t="str">
        <f t="shared" ca="1" si="23"/>
        <v>T277:T277</v>
      </c>
      <c r="L299" s="69" t="str">
        <f t="shared" ca="1" si="24"/>
        <v>M277:U277</v>
      </c>
      <c r="M299" s="5" t="str">
        <f t="shared" ca="1" si="25"/>
        <v/>
      </c>
      <c r="N299" s="7"/>
      <c r="O299" s="76">
        <v>0</v>
      </c>
      <c r="P299" s="76">
        <v>0</v>
      </c>
      <c r="Q299" s="76">
        <v>0</v>
      </c>
      <c r="R299" s="76">
        <f t="shared" si="26"/>
        <v>0</v>
      </c>
      <c r="S299" s="76">
        <f t="shared" si="27"/>
        <v>0</v>
      </c>
      <c r="T299" s="76">
        <f t="shared" si="28"/>
        <v>0</v>
      </c>
      <c r="U299" s="76">
        <f t="shared" si="29"/>
        <v>0</v>
      </c>
    </row>
    <row r="300" spans="1:21">
      <c r="A300" s="38">
        <f t="shared" si="14"/>
        <v>1</v>
      </c>
      <c r="B300" s="84">
        <f t="shared" si="15"/>
        <v>24</v>
      </c>
      <c r="C300" s="84" t="str">
        <f t="shared" ca="1" si="30"/>
        <v/>
      </c>
      <c r="D300" s="67" t="str">
        <f t="shared" ca="1" si="16"/>
        <v/>
      </c>
      <c r="E300" s="67" t="str">
        <f t="shared" ca="1" si="17"/>
        <v/>
      </c>
      <c r="F300" s="67" t="str">
        <f t="shared" ca="1" si="18"/>
        <v/>
      </c>
      <c r="G300" s="85" t="str">
        <f t="shared" ca="1" si="19"/>
        <v/>
      </c>
      <c r="H300" s="69" t="str">
        <f t="shared" ca="1" si="20"/>
        <v>U277:U277</v>
      </c>
      <c r="I300" s="69" t="str">
        <f t="shared" ca="1" si="21"/>
        <v>R277:R277</v>
      </c>
      <c r="J300" s="69" t="str">
        <f t="shared" ca="1" si="22"/>
        <v>S277:S277</v>
      </c>
      <c r="K300" s="69" t="str">
        <f t="shared" ca="1" si="23"/>
        <v>T277:T277</v>
      </c>
      <c r="L300" s="69" t="str">
        <f t="shared" ca="1" si="24"/>
        <v>M277:U277</v>
      </c>
      <c r="M300" s="5" t="str">
        <f t="shared" ca="1" si="25"/>
        <v/>
      </c>
      <c r="N300" s="7"/>
      <c r="O300" s="76">
        <v>0</v>
      </c>
      <c r="P300" s="76">
        <v>0</v>
      </c>
      <c r="Q300" s="76">
        <v>0</v>
      </c>
      <c r="R300" s="76">
        <f t="shared" si="26"/>
        <v>0</v>
      </c>
      <c r="S300" s="76">
        <f t="shared" si="27"/>
        <v>0</v>
      </c>
      <c r="T300" s="76">
        <f t="shared" si="28"/>
        <v>0</v>
      </c>
      <c r="U300" s="76">
        <f t="shared" si="29"/>
        <v>0</v>
      </c>
    </row>
    <row r="301" spans="1:21">
      <c r="A301" s="38">
        <f t="shared" si="14"/>
        <v>1</v>
      </c>
      <c r="B301" s="84">
        <f t="shared" si="15"/>
        <v>25</v>
      </c>
      <c r="C301" s="84" t="str">
        <f t="shared" ca="1" si="30"/>
        <v/>
      </c>
      <c r="D301" s="67" t="str">
        <f t="shared" ca="1" si="16"/>
        <v/>
      </c>
      <c r="E301" s="67" t="str">
        <f t="shared" ca="1" si="17"/>
        <v/>
      </c>
      <c r="F301" s="67" t="str">
        <f t="shared" ca="1" si="18"/>
        <v/>
      </c>
      <c r="G301" s="85" t="str">
        <f t="shared" ca="1" si="19"/>
        <v/>
      </c>
      <c r="H301" s="69" t="str">
        <f t="shared" ca="1" si="20"/>
        <v>U277:U277</v>
      </c>
      <c r="I301" s="69" t="str">
        <f t="shared" ca="1" si="21"/>
        <v>R277:R277</v>
      </c>
      <c r="J301" s="69" t="str">
        <f t="shared" ca="1" si="22"/>
        <v>S277:S277</v>
      </c>
      <c r="K301" s="69" t="str">
        <f t="shared" ca="1" si="23"/>
        <v>T277:T277</v>
      </c>
      <c r="L301" s="69" t="str">
        <f t="shared" ca="1" si="24"/>
        <v>M277:U277</v>
      </c>
      <c r="M301" s="5" t="str">
        <f t="shared" ca="1" si="25"/>
        <v/>
      </c>
      <c r="N301" s="7"/>
      <c r="O301" s="76">
        <v>0</v>
      </c>
      <c r="P301" s="76">
        <v>0</v>
      </c>
      <c r="Q301" s="76">
        <v>0</v>
      </c>
      <c r="R301" s="76">
        <f t="shared" si="26"/>
        <v>0</v>
      </c>
      <c r="S301" s="76">
        <f t="shared" si="27"/>
        <v>0</v>
      </c>
      <c r="T301" s="76">
        <f t="shared" si="28"/>
        <v>0</v>
      </c>
      <c r="U301" s="76">
        <f t="shared" si="29"/>
        <v>0</v>
      </c>
    </row>
    <row r="302" spans="1:21">
      <c r="A302" s="38">
        <f t="shared" si="14"/>
        <v>1</v>
      </c>
      <c r="B302" s="84">
        <f t="shared" si="15"/>
        <v>26</v>
      </c>
      <c r="C302" s="84" t="str">
        <f t="shared" ca="1" si="30"/>
        <v/>
      </c>
      <c r="D302" s="67" t="str">
        <f t="shared" ca="1" si="16"/>
        <v/>
      </c>
      <c r="E302" s="67" t="str">
        <f t="shared" ca="1" si="17"/>
        <v/>
      </c>
      <c r="F302" s="67" t="str">
        <f t="shared" ca="1" si="18"/>
        <v/>
      </c>
      <c r="G302" s="85" t="str">
        <f t="shared" ca="1" si="19"/>
        <v/>
      </c>
      <c r="H302" s="69" t="str">
        <f t="shared" ca="1" si="20"/>
        <v>U277:U277</v>
      </c>
      <c r="I302" s="69" t="str">
        <f t="shared" ca="1" si="21"/>
        <v>R277:R277</v>
      </c>
      <c r="J302" s="69" t="str">
        <f t="shared" ca="1" si="22"/>
        <v>S277:S277</v>
      </c>
      <c r="K302" s="69" t="str">
        <f t="shared" ca="1" si="23"/>
        <v>T277:T277</v>
      </c>
      <c r="L302" s="69" t="str">
        <f t="shared" ca="1" si="24"/>
        <v>M277:U277</v>
      </c>
      <c r="M302" s="5" t="str">
        <f t="shared" ca="1" si="25"/>
        <v/>
      </c>
      <c r="N302" s="7"/>
      <c r="O302" s="76">
        <v>0</v>
      </c>
      <c r="P302" s="76">
        <v>0</v>
      </c>
      <c r="Q302" s="76">
        <v>0</v>
      </c>
      <c r="R302" s="76">
        <f t="shared" si="26"/>
        <v>0</v>
      </c>
      <c r="S302" s="76">
        <f t="shared" si="27"/>
        <v>0</v>
      </c>
      <c r="T302" s="76">
        <f t="shared" si="28"/>
        <v>0</v>
      </c>
      <c r="U302" s="76">
        <f t="shared" si="29"/>
        <v>0</v>
      </c>
    </row>
    <row r="303" spans="1:21">
      <c r="A303" s="38">
        <f t="shared" si="14"/>
        <v>1</v>
      </c>
      <c r="B303" s="84">
        <f t="shared" si="15"/>
        <v>27</v>
      </c>
      <c r="C303" s="84" t="str">
        <f t="shared" ca="1" si="30"/>
        <v/>
      </c>
      <c r="D303" s="67" t="str">
        <f t="shared" ca="1" si="16"/>
        <v/>
      </c>
      <c r="E303" s="67" t="str">
        <f t="shared" ca="1" si="17"/>
        <v/>
      </c>
      <c r="F303" s="67" t="str">
        <f t="shared" ca="1" si="18"/>
        <v/>
      </c>
      <c r="G303" s="85" t="str">
        <f t="shared" ca="1" si="19"/>
        <v/>
      </c>
      <c r="H303" s="69" t="str">
        <f t="shared" ca="1" si="20"/>
        <v>U277:U277</v>
      </c>
      <c r="I303" s="69" t="str">
        <f t="shared" ca="1" si="21"/>
        <v>R277:R277</v>
      </c>
      <c r="J303" s="69" t="str">
        <f t="shared" ca="1" si="22"/>
        <v>S277:S277</v>
      </c>
      <c r="K303" s="69" t="str">
        <f t="shared" ca="1" si="23"/>
        <v>T277:T277</v>
      </c>
      <c r="L303" s="69" t="str">
        <f t="shared" ca="1" si="24"/>
        <v>M277:U277</v>
      </c>
      <c r="M303" s="5" t="str">
        <f t="shared" ca="1" si="25"/>
        <v/>
      </c>
      <c r="N303" s="7"/>
      <c r="O303" s="76">
        <v>0</v>
      </c>
      <c r="P303" s="76">
        <v>0</v>
      </c>
      <c r="Q303" s="76">
        <v>0</v>
      </c>
      <c r="R303" s="76">
        <f t="shared" si="26"/>
        <v>0</v>
      </c>
      <c r="S303" s="76">
        <f t="shared" si="27"/>
        <v>0</v>
      </c>
      <c r="T303" s="76">
        <f t="shared" si="28"/>
        <v>0</v>
      </c>
      <c r="U303" s="76">
        <f t="shared" si="29"/>
        <v>0</v>
      </c>
    </row>
    <row r="304" spans="1:21">
      <c r="A304" s="38">
        <f t="shared" si="14"/>
        <v>1</v>
      </c>
      <c r="B304" s="84">
        <f t="shared" si="15"/>
        <v>28</v>
      </c>
      <c r="C304" s="84" t="str">
        <f t="shared" ca="1" si="30"/>
        <v/>
      </c>
      <c r="D304" s="67" t="str">
        <f t="shared" ca="1" si="16"/>
        <v/>
      </c>
      <c r="E304" s="67" t="str">
        <f t="shared" ca="1" si="17"/>
        <v/>
      </c>
      <c r="F304" s="67" t="str">
        <f t="shared" ca="1" si="18"/>
        <v/>
      </c>
      <c r="G304" s="85" t="str">
        <f t="shared" ca="1" si="19"/>
        <v/>
      </c>
      <c r="H304" s="69" t="str">
        <f t="shared" ca="1" si="20"/>
        <v>U277:U277</v>
      </c>
      <c r="I304" s="69" t="str">
        <f t="shared" ca="1" si="21"/>
        <v>R277:R277</v>
      </c>
      <c r="J304" s="69" t="str">
        <f t="shared" ca="1" si="22"/>
        <v>S277:S277</v>
      </c>
      <c r="K304" s="69" t="str">
        <f t="shared" ca="1" si="23"/>
        <v>T277:T277</v>
      </c>
      <c r="L304" s="69" t="str">
        <f t="shared" ca="1" si="24"/>
        <v>M277:U277</v>
      </c>
      <c r="M304" s="5" t="str">
        <f t="shared" ca="1" si="25"/>
        <v/>
      </c>
      <c r="N304" s="7"/>
      <c r="O304" s="76">
        <v>0</v>
      </c>
      <c r="P304" s="76">
        <v>0</v>
      </c>
      <c r="Q304" s="76">
        <v>0</v>
      </c>
      <c r="R304" s="76">
        <f t="shared" si="26"/>
        <v>0</v>
      </c>
      <c r="S304" s="76">
        <f t="shared" si="27"/>
        <v>0</v>
      </c>
      <c r="T304" s="76">
        <f t="shared" si="28"/>
        <v>0</v>
      </c>
      <c r="U304" s="76">
        <f t="shared" si="29"/>
        <v>0</v>
      </c>
    </row>
    <row r="305" spans="1:21">
      <c r="A305" s="38">
        <f t="shared" si="14"/>
        <v>1</v>
      </c>
      <c r="B305" s="84">
        <f t="shared" si="15"/>
        <v>29</v>
      </c>
      <c r="C305" s="84" t="str">
        <f t="shared" ca="1" si="30"/>
        <v/>
      </c>
      <c r="D305" s="67" t="str">
        <f t="shared" ca="1" si="16"/>
        <v/>
      </c>
      <c r="E305" s="67" t="str">
        <f t="shared" ca="1" si="17"/>
        <v/>
      </c>
      <c r="F305" s="67" t="str">
        <f t="shared" ca="1" si="18"/>
        <v/>
      </c>
      <c r="G305" s="85" t="str">
        <f t="shared" ca="1" si="19"/>
        <v/>
      </c>
      <c r="H305" s="69" t="str">
        <f t="shared" ca="1" si="20"/>
        <v>U277:U277</v>
      </c>
      <c r="I305" s="69" t="str">
        <f t="shared" ca="1" si="21"/>
        <v>R277:R277</v>
      </c>
      <c r="J305" s="69" t="str">
        <f t="shared" ca="1" si="22"/>
        <v>S277:S277</v>
      </c>
      <c r="K305" s="69" t="str">
        <f t="shared" ca="1" si="23"/>
        <v>T277:T277</v>
      </c>
      <c r="L305" s="69" t="str">
        <f t="shared" ca="1" si="24"/>
        <v>M277:U277</v>
      </c>
      <c r="M305" s="5" t="str">
        <f t="shared" ca="1" si="25"/>
        <v/>
      </c>
      <c r="N305" s="7"/>
      <c r="O305" s="76">
        <v>0</v>
      </c>
      <c r="P305" s="76">
        <v>0</v>
      </c>
      <c r="Q305" s="76">
        <v>0</v>
      </c>
      <c r="R305" s="76">
        <f t="shared" si="26"/>
        <v>0</v>
      </c>
      <c r="S305" s="76">
        <f t="shared" si="27"/>
        <v>0</v>
      </c>
      <c r="T305" s="76">
        <f t="shared" si="28"/>
        <v>0</v>
      </c>
      <c r="U305" s="76">
        <f t="shared" si="29"/>
        <v>0</v>
      </c>
    </row>
    <row r="306" spans="1:21">
      <c r="A306" s="38">
        <f t="shared" si="14"/>
        <v>1</v>
      </c>
      <c r="B306" s="84">
        <f t="shared" si="15"/>
        <v>30</v>
      </c>
      <c r="C306" s="84" t="str">
        <f t="shared" ca="1" si="30"/>
        <v/>
      </c>
      <c r="D306" s="67" t="str">
        <f t="shared" ca="1" si="16"/>
        <v/>
      </c>
      <c r="E306" s="67" t="str">
        <f t="shared" ca="1" si="17"/>
        <v/>
      </c>
      <c r="F306" s="67" t="str">
        <f t="shared" ca="1" si="18"/>
        <v/>
      </c>
      <c r="G306" s="85" t="str">
        <f t="shared" ca="1" si="19"/>
        <v/>
      </c>
      <c r="H306" s="69" t="str">
        <f t="shared" ca="1" si="20"/>
        <v>U277:U277</v>
      </c>
      <c r="I306" s="69" t="str">
        <f t="shared" ca="1" si="21"/>
        <v>R277:R277</v>
      </c>
      <c r="J306" s="69" t="str">
        <f t="shared" ca="1" si="22"/>
        <v>S277:S277</v>
      </c>
      <c r="K306" s="69" t="str">
        <f t="shared" ca="1" si="23"/>
        <v>T277:T277</v>
      </c>
      <c r="L306" s="69" t="str">
        <f t="shared" ca="1" si="24"/>
        <v>M277:U277</v>
      </c>
      <c r="M306" s="5" t="str">
        <f t="shared" ca="1" si="25"/>
        <v/>
      </c>
      <c r="N306" s="7"/>
      <c r="O306" s="76">
        <v>0</v>
      </c>
      <c r="P306" s="76">
        <v>0</v>
      </c>
      <c r="Q306" s="76">
        <v>0</v>
      </c>
      <c r="R306" s="76">
        <f t="shared" si="26"/>
        <v>0</v>
      </c>
      <c r="S306" s="76">
        <f t="shared" si="27"/>
        <v>0</v>
      </c>
      <c r="T306" s="76">
        <f t="shared" si="28"/>
        <v>0</v>
      </c>
      <c r="U306" s="76">
        <f t="shared" si="29"/>
        <v>0</v>
      </c>
    </row>
    <row r="307" spans="1:21">
      <c r="A307" s="38">
        <f t="shared" si="14"/>
        <v>1</v>
      </c>
      <c r="B307" s="84">
        <f t="shared" si="15"/>
        <v>31</v>
      </c>
      <c r="C307" s="84" t="str">
        <f t="shared" ca="1" si="30"/>
        <v/>
      </c>
      <c r="D307" s="67" t="str">
        <f t="shared" ca="1" si="16"/>
        <v/>
      </c>
      <c r="E307" s="67" t="str">
        <f t="shared" ca="1" si="17"/>
        <v/>
      </c>
      <c r="F307" s="67" t="str">
        <f t="shared" ca="1" si="18"/>
        <v/>
      </c>
      <c r="G307" s="85" t="str">
        <f t="shared" ca="1" si="19"/>
        <v/>
      </c>
      <c r="H307" s="69" t="str">
        <f t="shared" ca="1" si="20"/>
        <v>U277:U277</v>
      </c>
      <c r="I307" s="69" t="str">
        <f t="shared" ca="1" si="21"/>
        <v>R277:R277</v>
      </c>
      <c r="J307" s="69" t="str">
        <f t="shared" ca="1" si="22"/>
        <v>S277:S277</v>
      </c>
      <c r="K307" s="69" t="str">
        <f t="shared" ca="1" si="23"/>
        <v>T277:T277</v>
      </c>
      <c r="L307" s="69" t="str">
        <f t="shared" ca="1" si="24"/>
        <v>M277:U277</v>
      </c>
      <c r="M307" s="5" t="str">
        <f t="shared" ca="1" si="25"/>
        <v/>
      </c>
      <c r="N307" s="7"/>
      <c r="O307" s="76">
        <v>0</v>
      </c>
      <c r="P307" s="76">
        <v>0</v>
      </c>
      <c r="Q307" s="76">
        <v>0</v>
      </c>
      <c r="R307" s="76">
        <f t="shared" si="26"/>
        <v>0</v>
      </c>
      <c r="S307" s="76">
        <f t="shared" si="27"/>
        <v>0</v>
      </c>
      <c r="T307" s="76">
        <f t="shared" si="28"/>
        <v>0</v>
      </c>
      <c r="U307" s="76">
        <f t="shared" si="29"/>
        <v>0</v>
      </c>
    </row>
    <row r="308" spans="1:21">
      <c r="A308" s="38">
        <f t="shared" si="14"/>
        <v>1</v>
      </c>
      <c r="B308" s="84">
        <f t="shared" si="15"/>
        <v>32</v>
      </c>
      <c r="C308" s="84" t="str">
        <f t="shared" ca="1" si="30"/>
        <v/>
      </c>
      <c r="D308" s="67" t="str">
        <f t="shared" ca="1" si="16"/>
        <v/>
      </c>
      <c r="E308" s="67" t="str">
        <f t="shared" ca="1" si="17"/>
        <v/>
      </c>
      <c r="F308" s="67" t="str">
        <f t="shared" ca="1" si="18"/>
        <v/>
      </c>
      <c r="G308" s="85" t="str">
        <f t="shared" ca="1" si="19"/>
        <v/>
      </c>
      <c r="H308" s="69" t="str">
        <f t="shared" ca="1" si="20"/>
        <v>U277:U277</v>
      </c>
      <c r="I308" s="69" t="str">
        <f t="shared" ca="1" si="21"/>
        <v>R277:R277</v>
      </c>
      <c r="J308" s="69" t="str">
        <f t="shared" ca="1" si="22"/>
        <v>S277:S277</v>
      </c>
      <c r="K308" s="69" t="str">
        <f t="shared" ca="1" si="23"/>
        <v>T277:T277</v>
      </c>
      <c r="L308" s="69" t="str">
        <f t="shared" ca="1" si="24"/>
        <v>M277:U277</v>
      </c>
      <c r="M308" s="5" t="str">
        <f t="shared" ca="1" si="25"/>
        <v/>
      </c>
      <c r="N308" s="7"/>
      <c r="O308" s="76">
        <v>0</v>
      </c>
      <c r="P308" s="76">
        <v>0</v>
      </c>
      <c r="Q308" s="76">
        <v>0</v>
      </c>
      <c r="R308" s="76">
        <f t="shared" si="26"/>
        <v>0</v>
      </c>
      <c r="S308" s="76">
        <f t="shared" si="27"/>
        <v>0</v>
      </c>
      <c r="T308" s="76">
        <f t="shared" si="28"/>
        <v>0</v>
      </c>
      <c r="U308" s="76">
        <f t="shared" si="29"/>
        <v>0</v>
      </c>
    </row>
    <row r="309" spans="1:21">
      <c r="A309" s="38">
        <f t="shared" si="14"/>
        <v>1</v>
      </c>
      <c r="B309" s="84">
        <f t="shared" si="15"/>
        <v>33</v>
      </c>
      <c r="C309" s="84" t="str">
        <f t="shared" ca="1" si="30"/>
        <v/>
      </c>
      <c r="D309" s="67" t="str">
        <f t="shared" ref="D309:D326" ca="1" si="31">IF($C309="","",IF(ISERROR(VLOOKUP(C309,Athletes,2,FALSE)),"Unknown Athlete",PROPER(VLOOKUP(C309,Athletes,2,FALSE))))</f>
        <v/>
      </c>
      <c r="E309" s="67" t="str">
        <f t="shared" ref="E309:E326" ca="1" si="32">IF($C309="","",IF(VLOOKUP(C309,Athletes,3,FALSE)="","",VLOOKUP(C309,Athletes,3,FALSE)))</f>
        <v/>
      </c>
      <c r="F309" s="67" t="str">
        <f t="shared" ca="1" si="18"/>
        <v/>
      </c>
      <c r="G309" s="85" t="str">
        <f t="shared" ca="1" si="19"/>
        <v/>
      </c>
      <c r="H309" s="69" t="str">
        <f t="shared" ca="1" si="20"/>
        <v>U277:U277</v>
      </c>
      <c r="I309" s="69" t="str">
        <f t="shared" ca="1" si="21"/>
        <v>R277:R277</v>
      </c>
      <c r="J309" s="69" t="str">
        <f t="shared" ca="1" si="22"/>
        <v>S277:S277</v>
      </c>
      <c r="K309" s="69" t="str">
        <f t="shared" ca="1" si="23"/>
        <v>T277:T277</v>
      </c>
      <c r="L309" s="69" t="str">
        <f t="shared" ca="1" si="24"/>
        <v>M277:U277</v>
      </c>
      <c r="M309" s="5" t="str">
        <f t="shared" ca="1" si="25"/>
        <v/>
      </c>
      <c r="N309" s="7"/>
      <c r="O309" s="76">
        <v>0</v>
      </c>
      <c r="P309" s="76">
        <v>0</v>
      </c>
      <c r="Q309" s="76">
        <v>0</v>
      </c>
      <c r="R309" s="76">
        <f t="shared" si="26"/>
        <v>0</v>
      </c>
      <c r="S309" s="76">
        <f t="shared" si="27"/>
        <v>0</v>
      </c>
      <c r="T309" s="76">
        <f t="shared" si="28"/>
        <v>0</v>
      </c>
      <c r="U309" s="76">
        <f t="shared" si="29"/>
        <v>0</v>
      </c>
    </row>
    <row r="310" spans="1:21">
      <c r="A310" s="38">
        <f t="shared" si="14"/>
        <v>1</v>
      </c>
      <c r="B310" s="84">
        <f t="shared" si="15"/>
        <v>34</v>
      </c>
      <c r="C310" s="84" t="str">
        <f t="shared" ca="1" si="30"/>
        <v/>
      </c>
      <c r="D310" s="67" t="str">
        <f t="shared" ca="1" si="31"/>
        <v/>
      </c>
      <c r="E310" s="67" t="str">
        <f t="shared" ca="1" si="32"/>
        <v/>
      </c>
      <c r="F310" s="67" t="str">
        <f t="shared" ca="1" si="18"/>
        <v/>
      </c>
      <c r="G310" s="85" t="str">
        <f t="shared" ca="1" si="19"/>
        <v/>
      </c>
      <c r="H310" s="69" t="str">
        <f t="shared" ca="1" si="20"/>
        <v>U277:U277</v>
      </c>
      <c r="I310" s="69" t="str">
        <f t="shared" ca="1" si="21"/>
        <v>R277:R277</v>
      </c>
      <c r="J310" s="69" t="str">
        <f t="shared" ca="1" si="22"/>
        <v>S277:S277</v>
      </c>
      <c r="K310" s="69" t="str">
        <f t="shared" ca="1" si="23"/>
        <v>T277:T277</v>
      </c>
      <c r="L310" s="69" t="str">
        <f t="shared" ca="1" si="24"/>
        <v>M277:U277</v>
      </c>
      <c r="M310" s="5" t="str">
        <f t="shared" ca="1" si="25"/>
        <v/>
      </c>
      <c r="N310" s="7"/>
      <c r="O310" s="76">
        <v>0</v>
      </c>
      <c r="P310" s="76">
        <v>0</v>
      </c>
      <c r="Q310" s="76">
        <v>0</v>
      </c>
      <c r="R310" s="76">
        <f t="shared" si="26"/>
        <v>0</v>
      </c>
      <c r="S310" s="76">
        <f t="shared" si="27"/>
        <v>0</v>
      </c>
      <c r="T310" s="76">
        <f t="shared" si="28"/>
        <v>0</v>
      </c>
      <c r="U310" s="76">
        <f t="shared" si="29"/>
        <v>0</v>
      </c>
    </row>
    <row r="311" spans="1:21">
      <c r="A311" s="38">
        <f t="shared" si="14"/>
        <v>1</v>
      </c>
      <c r="B311" s="84">
        <f t="shared" si="15"/>
        <v>35</v>
      </c>
      <c r="C311" s="84" t="str">
        <f t="shared" ca="1" si="30"/>
        <v/>
      </c>
      <c r="D311" s="67" t="str">
        <f t="shared" ca="1" si="31"/>
        <v/>
      </c>
      <c r="E311" s="67" t="str">
        <f t="shared" ca="1" si="32"/>
        <v/>
      </c>
      <c r="F311" s="67" t="str">
        <f t="shared" ca="1" si="18"/>
        <v/>
      </c>
      <c r="G311" s="85" t="str">
        <f t="shared" ca="1" si="19"/>
        <v/>
      </c>
      <c r="H311" s="69" t="str">
        <f t="shared" ca="1" si="20"/>
        <v>U277:U277</v>
      </c>
      <c r="I311" s="69" t="str">
        <f t="shared" ca="1" si="21"/>
        <v>R277:R277</v>
      </c>
      <c r="J311" s="69" t="str">
        <f t="shared" ca="1" si="22"/>
        <v>S277:S277</v>
      </c>
      <c r="K311" s="69" t="str">
        <f t="shared" ca="1" si="23"/>
        <v>T277:T277</v>
      </c>
      <c r="L311" s="69" t="str">
        <f t="shared" ca="1" si="24"/>
        <v>M277:U277</v>
      </c>
      <c r="M311" s="5" t="str">
        <f t="shared" ca="1" si="25"/>
        <v/>
      </c>
      <c r="N311" s="7"/>
      <c r="O311" s="76">
        <v>0</v>
      </c>
      <c r="P311" s="76">
        <v>0</v>
      </c>
      <c r="Q311" s="76">
        <v>0</v>
      </c>
      <c r="R311" s="76">
        <f t="shared" si="26"/>
        <v>0</v>
      </c>
      <c r="S311" s="76">
        <f t="shared" si="27"/>
        <v>0</v>
      </c>
      <c r="T311" s="76">
        <f t="shared" si="28"/>
        <v>0</v>
      </c>
      <c r="U311" s="76">
        <f t="shared" si="29"/>
        <v>0</v>
      </c>
    </row>
    <row r="312" spans="1:21">
      <c r="A312" s="38">
        <f t="shared" si="14"/>
        <v>1</v>
      </c>
      <c r="B312" s="84">
        <f t="shared" si="15"/>
        <v>36</v>
      </c>
      <c r="C312" s="84" t="str">
        <f t="shared" ca="1" si="30"/>
        <v/>
      </c>
      <c r="D312" s="67" t="str">
        <f t="shared" ca="1" si="31"/>
        <v/>
      </c>
      <c r="E312" s="67" t="str">
        <f t="shared" ca="1" si="32"/>
        <v/>
      </c>
      <c r="F312" s="67" t="str">
        <f t="shared" ca="1" si="18"/>
        <v/>
      </c>
      <c r="G312" s="85" t="str">
        <f t="shared" ca="1" si="19"/>
        <v/>
      </c>
      <c r="H312" s="69" t="str">
        <f t="shared" ca="1" si="20"/>
        <v>U277:U277</v>
      </c>
      <c r="I312" s="69" t="str">
        <f t="shared" ca="1" si="21"/>
        <v>R277:R277</v>
      </c>
      <c r="J312" s="69" t="str">
        <f t="shared" ca="1" si="22"/>
        <v>S277:S277</v>
      </c>
      <c r="K312" s="69" t="str">
        <f t="shared" ca="1" si="23"/>
        <v>T277:T277</v>
      </c>
      <c r="L312" s="69" t="str">
        <f t="shared" ca="1" si="24"/>
        <v>M277:U277</v>
      </c>
      <c r="M312" s="5" t="str">
        <f t="shared" ca="1" si="25"/>
        <v/>
      </c>
      <c r="N312" s="7"/>
      <c r="O312" s="76">
        <v>0</v>
      </c>
      <c r="P312" s="76">
        <v>0</v>
      </c>
      <c r="Q312" s="76">
        <v>0</v>
      </c>
      <c r="R312" s="76">
        <f t="shared" si="26"/>
        <v>0</v>
      </c>
      <c r="S312" s="76">
        <f t="shared" si="27"/>
        <v>0</v>
      </c>
      <c r="T312" s="76">
        <f t="shared" si="28"/>
        <v>0</v>
      </c>
      <c r="U312" s="76">
        <f t="shared" si="29"/>
        <v>0</v>
      </c>
    </row>
    <row r="313" spans="1:21">
      <c r="A313" s="38">
        <f t="shared" si="14"/>
        <v>1</v>
      </c>
      <c r="B313" s="84">
        <f t="shared" si="15"/>
        <v>37</v>
      </c>
      <c r="C313" s="84" t="str">
        <f t="shared" ca="1" si="30"/>
        <v/>
      </c>
      <c r="D313" s="67" t="str">
        <f t="shared" ca="1" si="31"/>
        <v/>
      </c>
      <c r="E313" s="67" t="str">
        <f t="shared" ca="1" si="32"/>
        <v/>
      </c>
      <c r="F313" s="67" t="str">
        <f t="shared" ca="1" si="18"/>
        <v/>
      </c>
      <c r="G313" s="85" t="str">
        <f t="shared" ca="1" si="19"/>
        <v/>
      </c>
      <c r="H313" s="69" t="str">
        <f t="shared" ca="1" si="20"/>
        <v>U277:U277</v>
      </c>
      <c r="I313" s="69" t="str">
        <f t="shared" ca="1" si="21"/>
        <v>R277:R277</v>
      </c>
      <c r="J313" s="69" t="str">
        <f t="shared" ca="1" si="22"/>
        <v>S277:S277</v>
      </c>
      <c r="K313" s="69" t="str">
        <f t="shared" ca="1" si="23"/>
        <v>T277:T277</v>
      </c>
      <c r="L313" s="69" t="str">
        <f t="shared" ca="1" si="24"/>
        <v>M277:U277</v>
      </c>
      <c r="M313" s="5" t="str">
        <f t="shared" ca="1" si="25"/>
        <v/>
      </c>
      <c r="N313" s="7"/>
      <c r="O313" s="76">
        <v>0</v>
      </c>
      <c r="P313" s="76">
        <v>0</v>
      </c>
      <c r="Q313" s="76">
        <v>0</v>
      </c>
      <c r="R313" s="76">
        <f t="shared" si="26"/>
        <v>0</v>
      </c>
      <c r="S313" s="76">
        <f t="shared" si="27"/>
        <v>0</v>
      </c>
      <c r="T313" s="76">
        <f t="shared" si="28"/>
        <v>0</v>
      </c>
      <c r="U313" s="76">
        <f t="shared" si="29"/>
        <v>0</v>
      </c>
    </row>
    <row r="314" spans="1:21">
      <c r="A314" s="38">
        <f t="shared" si="14"/>
        <v>1</v>
      </c>
      <c r="B314" s="84">
        <f t="shared" si="15"/>
        <v>38</v>
      </c>
      <c r="C314" s="84" t="str">
        <f t="shared" ca="1" si="30"/>
        <v/>
      </c>
      <c r="D314" s="67" t="str">
        <f t="shared" ca="1" si="31"/>
        <v/>
      </c>
      <c r="E314" s="67" t="str">
        <f t="shared" ca="1" si="32"/>
        <v/>
      </c>
      <c r="F314" s="67" t="str">
        <f t="shared" ca="1" si="18"/>
        <v/>
      </c>
      <c r="G314" s="85" t="str">
        <f t="shared" ca="1" si="19"/>
        <v/>
      </c>
      <c r="H314" s="69" t="str">
        <f t="shared" ca="1" si="20"/>
        <v>U277:U277</v>
      </c>
      <c r="I314" s="69" t="str">
        <f t="shared" ca="1" si="21"/>
        <v>R277:R277</v>
      </c>
      <c r="J314" s="69" t="str">
        <f t="shared" ca="1" si="22"/>
        <v>S277:S277</v>
      </c>
      <c r="K314" s="69" t="str">
        <f t="shared" ca="1" si="23"/>
        <v>T277:T277</v>
      </c>
      <c r="L314" s="69" t="str">
        <f t="shared" ca="1" si="24"/>
        <v>M277:U277</v>
      </c>
      <c r="M314" s="5" t="str">
        <f t="shared" ca="1" si="25"/>
        <v/>
      </c>
      <c r="N314" s="7"/>
      <c r="O314" s="76">
        <v>0</v>
      </c>
      <c r="P314" s="76">
        <v>0</v>
      </c>
      <c r="Q314" s="76">
        <v>0</v>
      </c>
      <c r="R314" s="76">
        <f t="shared" si="26"/>
        <v>0</v>
      </c>
      <c r="S314" s="76">
        <f t="shared" si="27"/>
        <v>0</v>
      </c>
      <c r="T314" s="76">
        <f t="shared" si="28"/>
        <v>0</v>
      </c>
      <c r="U314" s="76">
        <f t="shared" si="29"/>
        <v>0</v>
      </c>
    </row>
    <row r="315" spans="1:21">
      <c r="A315" s="38">
        <f t="shared" si="14"/>
        <v>1</v>
      </c>
      <c r="B315" s="84">
        <f t="shared" si="15"/>
        <v>39</v>
      </c>
      <c r="C315" s="84" t="str">
        <f t="shared" ca="1" si="30"/>
        <v/>
      </c>
      <c r="D315" s="67" t="str">
        <f t="shared" ca="1" si="31"/>
        <v/>
      </c>
      <c r="E315" s="67" t="str">
        <f t="shared" ca="1" si="32"/>
        <v/>
      </c>
      <c r="F315" s="67" t="str">
        <f t="shared" ca="1" si="18"/>
        <v/>
      </c>
      <c r="G315" s="85" t="str">
        <f t="shared" ca="1" si="19"/>
        <v/>
      </c>
      <c r="H315" s="69" t="str">
        <f t="shared" ca="1" si="20"/>
        <v>U277:U277</v>
      </c>
      <c r="I315" s="69" t="str">
        <f t="shared" ca="1" si="21"/>
        <v>R277:R277</v>
      </c>
      <c r="J315" s="69" t="str">
        <f t="shared" ca="1" si="22"/>
        <v>S277:S277</v>
      </c>
      <c r="K315" s="69" t="str">
        <f t="shared" ca="1" si="23"/>
        <v>T277:T277</v>
      </c>
      <c r="L315" s="69" t="str">
        <f t="shared" ca="1" si="24"/>
        <v>M277:U277</v>
      </c>
      <c r="M315" s="5" t="str">
        <f t="shared" ca="1" si="25"/>
        <v/>
      </c>
      <c r="N315" s="7"/>
      <c r="O315" s="76">
        <v>0</v>
      </c>
      <c r="P315" s="76">
        <v>0</v>
      </c>
      <c r="Q315" s="76">
        <v>0</v>
      </c>
      <c r="R315" s="76">
        <f t="shared" si="26"/>
        <v>0</v>
      </c>
      <c r="S315" s="76">
        <f t="shared" si="27"/>
        <v>0</v>
      </c>
      <c r="T315" s="76">
        <f t="shared" si="28"/>
        <v>0</v>
      </c>
      <c r="U315" s="76">
        <f t="shared" si="29"/>
        <v>0</v>
      </c>
    </row>
    <row r="316" spans="1:21">
      <c r="A316" s="38">
        <f t="shared" si="14"/>
        <v>1</v>
      </c>
      <c r="B316" s="84">
        <f t="shared" si="15"/>
        <v>40</v>
      </c>
      <c r="C316" s="84" t="str">
        <f t="shared" ca="1" si="30"/>
        <v/>
      </c>
      <c r="D316" s="67" t="str">
        <f t="shared" ca="1" si="31"/>
        <v/>
      </c>
      <c r="E316" s="67" t="str">
        <f t="shared" ca="1" si="32"/>
        <v/>
      </c>
      <c r="F316" s="67" t="str">
        <f t="shared" ca="1" si="18"/>
        <v/>
      </c>
      <c r="G316" s="85" t="str">
        <f t="shared" ca="1" si="19"/>
        <v/>
      </c>
      <c r="H316" s="69" t="str">
        <f t="shared" ca="1" si="20"/>
        <v>U277:U277</v>
      </c>
      <c r="I316" s="69" t="str">
        <f t="shared" ca="1" si="21"/>
        <v>R277:R277</v>
      </c>
      <c r="J316" s="69" t="str">
        <f t="shared" ca="1" si="22"/>
        <v>S277:S277</v>
      </c>
      <c r="K316" s="69" t="str">
        <f t="shared" ca="1" si="23"/>
        <v>T277:T277</v>
      </c>
      <c r="L316" s="69" t="str">
        <f t="shared" ca="1" si="24"/>
        <v>M277:U277</v>
      </c>
      <c r="M316" s="5" t="str">
        <f t="shared" ca="1" si="25"/>
        <v/>
      </c>
      <c r="N316" s="7"/>
      <c r="O316" s="76">
        <v>0</v>
      </c>
      <c r="P316" s="76">
        <v>0</v>
      </c>
      <c r="Q316" s="76">
        <v>0</v>
      </c>
      <c r="R316" s="76">
        <f t="shared" si="26"/>
        <v>0</v>
      </c>
      <c r="S316" s="76">
        <f t="shared" si="27"/>
        <v>0</v>
      </c>
      <c r="T316" s="76">
        <f t="shared" si="28"/>
        <v>0</v>
      </c>
      <c r="U316" s="76">
        <f t="shared" si="29"/>
        <v>0</v>
      </c>
    </row>
    <row r="317" spans="1:21">
      <c r="A317" s="38">
        <f t="shared" si="14"/>
        <v>1</v>
      </c>
      <c r="B317" s="84">
        <f t="shared" si="15"/>
        <v>41</v>
      </c>
      <c r="C317" s="84" t="str">
        <f t="shared" ca="1" si="30"/>
        <v/>
      </c>
      <c r="D317" s="67" t="str">
        <f t="shared" ca="1" si="31"/>
        <v/>
      </c>
      <c r="E317" s="67" t="str">
        <f t="shared" ca="1" si="32"/>
        <v/>
      </c>
      <c r="F317" s="67" t="str">
        <f t="shared" ca="1" si="18"/>
        <v/>
      </c>
      <c r="G317" s="85" t="str">
        <f t="shared" ca="1" si="19"/>
        <v/>
      </c>
      <c r="H317" s="69" t="str">
        <f t="shared" ca="1" si="20"/>
        <v>U277:U277</v>
      </c>
      <c r="I317" s="69" t="str">
        <f t="shared" ca="1" si="21"/>
        <v>R277:R277</v>
      </c>
      <c r="J317" s="69" t="str">
        <f t="shared" ca="1" si="22"/>
        <v>S277:S277</v>
      </c>
      <c r="K317" s="69" t="str">
        <f t="shared" ca="1" si="23"/>
        <v>T277:T277</v>
      </c>
      <c r="L317" s="69" t="str">
        <f t="shared" ca="1" si="24"/>
        <v>M277:U277</v>
      </c>
      <c r="M317" s="5" t="str">
        <f t="shared" ca="1" si="25"/>
        <v/>
      </c>
      <c r="N317" s="7"/>
      <c r="O317" s="76">
        <v>0</v>
      </c>
      <c r="P317" s="76">
        <v>0</v>
      </c>
      <c r="Q317" s="76">
        <v>0</v>
      </c>
      <c r="R317" s="76">
        <f t="shared" si="26"/>
        <v>0</v>
      </c>
      <c r="S317" s="76">
        <f t="shared" si="27"/>
        <v>0</v>
      </c>
      <c r="T317" s="76">
        <f t="shared" si="28"/>
        <v>0</v>
      </c>
      <c r="U317" s="76">
        <f t="shared" si="29"/>
        <v>0</v>
      </c>
    </row>
    <row r="318" spans="1:21">
      <c r="A318" s="38">
        <f t="shared" si="14"/>
        <v>1</v>
      </c>
      <c r="B318" s="84">
        <f t="shared" si="15"/>
        <v>42</v>
      </c>
      <c r="C318" s="84" t="str">
        <f t="shared" ca="1" si="30"/>
        <v/>
      </c>
      <c r="D318" s="67" t="str">
        <f t="shared" ca="1" si="31"/>
        <v/>
      </c>
      <c r="E318" s="67" t="str">
        <f t="shared" ca="1" si="32"/>
        <v/>
      </c>
      <c r="F318" s="67" t="str">
        <f t="shared" ca="1" si="18"/>
        <v/>
      </c>
      <c r="G318" s="85" t="str">
        <f t="shared" ca="1" si="19"/>
        <v/>
      </c>
      <c r="H318" s="69" t="str">
        <f t="shared" ca="1" si="20"/>
        <v>U277:U277</v>
      </c>
      <c r="I318" s="69" t="str">
        <f t="shared" ca="1" si="21"/>
        <v>R277:R277</v>
      </c>
      <c r="J318" s="69" t="str">
        <f t="shared" ca="1" si="22"/>
        <v>S277:S277</v>
      </c>
      <c r="K318" s="69" t="str">
        <f t="shared" ca="1" si="23"/>
        <v>T277:T277</v>
      </c>
      <c r="L318" s="69" t="str">
        <f t="shared" ca="1" si="24"/>
        <v>M277:U277</v>
      </c>
      <c r="M318" s="5" t="str">
        <f t="shared" ca="1" si="25"/>
        <v/>
      </c>
      <c r="N318" s="7"/>
      <c r="O318" s="76">
        <v>0</v>
      </c>
      <c r="P318" s="76">
        <v>0</v>
      </c>
      <c r="Q318" s="76">
        <v>0</v>
      </c>
      <c r="R318" s="76">
        <f t="shared" si="26"/>
        <v>0</v>
      </c>
      <c r="S318" s="76">
        <f t="shared" si="27"/>
        <v>0</v>
      </c>
      <c r="T318" s="76">
        <f t="shared" si="28"/>
        <v>0</v>
      </c>
      <c r="U318" s="76">
        <f t="shared" si="29"/>
        <v>0</v>
      </c>
    </row>
    <row r="319" spans="1:21">
      <c r="A319" s="38">
        <f t="shared" si="14"/>
        <v>1</v>
      </c>
      <c r="B319" s="84">
        <f t="shared" si="15"/>
        <v>43</v>
      </c>
      <c r="C319" s="84" t="str">
        <f t="shared" ca="1" si="30"/>
        <v/>
      </c>
      <c r="D319" s="67" t="str">
        <f t="shared" ca="1" si="31"/>
        <v/>
      </c>
      <c r="E319" s="67" t="str">
        <f t="shared" ca="1" si="32"/>
        <v/>
      </c>
      <c r="F319" s="67" t="str">
        <f t="shared" ca="1" si="18"/>
        <v/>
      </c>
      <c r="G319" s="85" t="str">
        <f t="shared" ca="1" si="19"/>
        <v/>
      </c>
      <c r="H319" s="69" t="str">
        <f t="shared" ca="1" si="20"/>
        <v>U277:U277</v>
      </c>
      <c r="I319" s="69" t="str">
        <f t="shared" ca="1" si="21"/>
        <v>R277:R277</v>
      </c>
      <c r="J319" s="69" t="str">
        <f t="shared" ca="1" si="22"/>
        <v>S277:S277</v>
      </c>
      <c r="K319" s="69" t="str">
        <f t="shared" ca="1" si="23"/>
        <v>T277:T277</v>
      </c>
      <c r="L319" s="69" t="str">
        <f t="shared" ca="1" si="24"/>
        <v>M277:U277</v>
      </c>
      <c r="M319" s="5" t="str">
        <f t="shared" ca="1" si="25"/>
        <v/>
      </c>
      <c r="N319" s="7"/>
      <c r="O319" s="76">
        <v>0</v>
      </c>
      <c r="P319" s="76">
        <v>0</v>
      </c>
      <c r="Q319" s="76">
        <v>0</v>
      </c>
      <c r="R319" s="76">
        <f t="shared" si="26"/>
        <v>0</v>
      </c>
      <c r="S319" s="76">
        <f t="shared" si="27"/>
        <v>0</v>
      </c>
      <c r="T319" s="76">
        <f t="shared" si="28"/>
        <v>0</v>
      </c>
      <c r="U319" s="76">
        <f t="shared" si="29"/>
        <v>0</v>
      </c>
    </row>
    <row r="320" spans="1:21">
      <c r="A320" s="38">
        <f t="shared" si="14"/>
        <v>1</v>
      </c>
      <c r="B320" s="84">
        <f t="shared" si="15"/>
        <v>44</v>
      </c>
      <c r="C320" s="84" t="str">
        <f t="shared" ca="1" si="30"/>
        <v/>
      </c>
      <c r="D320" s="67" t="str">
        <f t="shared" ca="1" si="31"/>
        <v/>
      </c>
      <c r="E320" s="67" t="str">
        <f t="shared" ca="1" si="32"/>
        <v/>
      </c>
      <c r="F320" s="67" t="str">
        <f t="shared" ca="1" si="18"/>
        <v/>
      </c>
      <c r="G320" s="85" t="str">
        <f t="shared" ca="1" si="19"/>
        <v/>
      </c>
      <c r="H320" s="69" t="str">
        <f t="shared" ca="1" si="20"/>
        <v>U277:U277</v>
      </c>
      <c r="I320" s="69" t="str">
        <f t="shared" ca="1" si="21"/>
        <v>R277:R277</v>
      </c>
      <c r="J320" s="69" t="str">
        <f t="shared" ca="1" si="22"/>
        <v>S277:S277</v>
      </c>
      <c r="K320" s="69" t="str">
        <f t="shared" ca="1" si="23"/>
        <v>T277:T277</v>
      </c>
      <c r="L320" s="69" t="str">
        <f t="shared" ca="1" si="24"/>
        <v>M277:U277</v>
      </c>
      <c r="M320" s="5" t="str">
        <f t="shared" ca="1" si="25"/>
        <v/>
      </c>
      <c r="N320" s="7"/>
      <c r="O320" s="76">
        <v>0</v>
      </c>
      <c r="P320" s="76">
        <v>0</v>
      </c>
      <c r="Q320" s="76">
        <v>0</v>
      </c>
      <c r="R320" s="76">
        <f t="shared" si="26"/>
        <v>0</v>
      </c>
      <c r="S320" s="76">
        <f t="shared" si="27"/>
        <v>0</v>
      </c>
      <c r="T320" s="76">
        <f t="shared" si="28"/>
        <v>0</v>
      </c>
      <c r="U320" s="76">
        <f t="shared" si="29"/>
        <v>0</v>
      </c>
    </row>
    <row r="321" spans="1:21">
      <c r="A321" s="38">
        <f t="shared" si="14"/>
        <v>1</v>
      </c>
      <c r="B321" s="84">
        <f t="shared" si="15"/>
        <v>45</v>
      </c>
      <c r="C321" s="84" t="str">
        <f t="shared" ca="1" si="30"/>
        <v/>
      </c>
      <c r="D321" s="67" t="str">
        <f t="shared" ca="1" si="31"/>
        <v/>
      </c>
      <c r="E321" s="67" t="str">
        <f t="shared" ca="1" si="32"/>
        <v/>
      </c>
      <c r="F321" s="67" t="str">
        <f t="shared" ca="1" si="18"/>
        <v/>
      </c>
      <c r="G321" s="85" t="str">
        <f t="shared" ca="1" si="19"/>
        <v/>
      </c>
      <c r="H321" s="69" t="str">
        <f t="shared" ca="1" si="20"/>
        <v>U277:U277</v>
      </c>
      <c r="I321" s="69" t="str">
        <f t="shared" ca="1" si="21"/>
        <v>R277:R277</v>
      </c>
      <c r="J321" s="69" t="str">
        <f t="shared" ca="1" si="22"/>
        <v>S277:S277</v>
      </c>
      <c r="K321" s="69" t="str">
        <f t="shared" ca="1" si="23"/>
        <v>T277:T277</v>
      </c>
      <c r="L321" s="69" t="str">
        <f t="shared" ca="1" si="24"/>
        <v>M277:U277</v>
      </c>
      <c r="M321" s="5" t="str">
        <f t="shared" ca="1" si="25"/>
        <v/>
      </c>
      <c r="N321" s="7"/>
      <c r="O321" s="76">
        <v>0</v>
      </c>
      <c r="P321" s="76">
        <v>0</v>
      </c>
      <c r="Q321" s="76">
        <v>0</v>
      </c>
      <c r="R321" s="76">
        <f t="shared" si="26"/>
        <v>0</v>
      </c>
      <c r="S321" s="76">
        <f t="shared" si="27"/>
        <v>0</v>
      </c>
      <c r="T321" s="76">
        <f t="shared" si="28"/>
        <v>0</v>
      </c>
      <c r="U321" s="76">
        <f t="shared" si="29"/>
        <v>0</v>
      </c>
    </row>
    <row r="322" spans="1:21">
      <c r="A322" s="38">
        <f t="shared" si="14"/>
        <v>1</v>
      </c>
      <c r="B322" s="84">
        <f t="shared" si="15"/>
        <v>46</v>
      </c>
      <c r="C322" s="84" t="str">
        <f t="shared" ca="1" si="30"/>
        <v/>
      </c>
      <c r="D322" s="67" t="str">
        <f t="shared" ca="1" si="31"/>
        <v/>
      </c>
      <c r="E322" s="67" t="str">
        <f t="shared" ca="1" si="32"/>
        <v/>
      </c>
      <c r="F322" s="67" t="str">
        <f t="shared" ca="1" si="18"/>
        <v/>
      </c>
      <c r="G322" s="85" t="str">
        <f t="shared" ca="1" si="19"/>
        <v/>
      </c>
      <c r="H322" s="69" t="str">
        <f t="shared" ca="1" si="20"/>
        <v>U277:U277</v>
      </c>
      <c r="I322" s="69" t="str">
        <f t="shared" ca="1" si="21"/>
        <v>R277:R277</v>
      </c>
      <c r="J322" s="69" t="str">
        <f t="shared" ca="1" si="22"/>
        <v>S277:S277</v>
      </c>
      <c r="K322" s="69" t="str">
        <f t="shared" ca="1" si="23"/>
        <v>T277:T277</v>
      </c>
      <c r="L322" s="69" t="str">
        <f t="shared" ca="1" si="24"/>
        <v>M277:U277</v>
      </c>
      <c r="M322" s="5" t="str">
        <f t="shared" ca="1" si="25"/>
        <v/>
      </c>
      <c r="N322" s="7"/>
      <c r="O322" s="76">
        <v>0</v>
      </c>
      <c r="P322" s="76">
        <v>0</v>
      </c>
      <c r="Q322" s="76">
        <v>0</v>
      </c>
      <c r="R322" s="76">
        <f t="shared" si="26"/>
        <v>0</v>
      </c>
      <c r="S322" s="76">
        <f t="shared" si="27"/>
        <v>0</v>
      </c>
      <c r="T322" s="76">
        <f t="shared" si="28"/>
        <v>0</v>
      </c>
      <c r="U322" s="76">
        <f t="shared" si="29"/>
        <v>0</v>
      </c>
    </row>
    <row r="323" spans="1:21">
      <c r="A323" s="38">
        <f t="shared" si="14"/>
        <v>1</v>
      </c>
      <c r="B323" s="84">
        <f t="shared" si="15"/>
        <v>47</v>
      </c>
      <c r="C323" s="84" t="str">
        <f t="shared" ca="1" si="30"/>
        <v/>
      </c>
      <c r="D323" s="67" t="str">
        <f t="shared" ca="1" si="31"/>
        <v/>
      </c>
      <c r="E323" s="67" t="str">
        <f t="shared" ca="1" si="32"/>
        <v/>
      </c>
      <c r="F323" s="67" t="str">
        <f t="shared" ca="1" si="18"/>
        <v/>
      </c>
      <c r="G323" s="85" t="str">
        <f t="shared" ca="1" si="19"/>
        <v/>
      </c>
      <c r="H323" s="69" t="str">
        <f t="shared" ca="1" si="20"/>
        <v>U277:U277</v>
      </c>
      <c r="I323" s="69" t="str">
        <f t="shared" ca="1" si="21"/>
        <v>R277:R277</v>
      </c>
      <c r="J323" s="69" t="str">
        <f t="shared" ca="1" si="22"/>
        <v>S277:S277</v>
      </c>
      <c r="K323" s="69" t="str">
        <f t="shared" ca="1" si="23"/>
        <v>T277:T277</v>
      </c>
      <c r="L323" s="69" t="str">
        <f t="shared" ca="1" si="24"/>
        <v>M277:U277</v>
      </c>
      <c r="M323" s="5" t="str">
        <f t="shared" ca="1" si="25"/>
        <v/>
      </c>
      <c r="N323" s="7"/>
      <c r="O323" s="76">
        <v>0</v>
      </c>
      <c r="P323" s="76">
        <v>0</v>
      </c>
      <c r="Q323" s="76">
        <v>0</v>
      </c>
      <c r="R323" s="76">
        <f t="shared" si="26"/>
        <v>0</v>
      </c>
      <c r="S323" s="76">
        <f t="shared" si="27"/>
        <v>0</v>
      </c>
      <c r="T323" s="76">
        <f t="shared" si="28"/>
        <v>0</v>
      </c>
      <c r="U323" s="76">
        <f t="shared" si="29"/>
        <v>0</v>
      </c>
    </row>
    <row r="324" spans="1:21">
      <c r="A324" s="38">
        <f t="shared" si="14"/>
        <v>1</v>
      </c>
      <c r="B324" s="84">
        <f t="shared" si="15"/>
        <v>48</v>
      </c>
      <c r="C324" s="84" t="str">
        <f t="shared" ca="1" si="30"/>
        <v/>
      </c>
      <c r="D324" s="67" t="str">
        <f t="shared" ca="1" si="31"/>
        <v/>
      </c>
      <c r="E324" s="67" t="str">
        <f t="shared" ca="1" si="32"/>
        <v/>
      </c>
      <c r="F324" s="67" t="str">
        <f t="shared" ca="1" si="18"/>
        <v/>
      </c>
      <c r="G324" s="85" t="str">
        <f t="shared" ca="1" si="19"/>
        <v/>
      </c>
      <c r="H324" s="69" t="str">
        <f t="shared" ca="1" si="20"/>
        <v>U277:U277</v>
      </c>
      <c r="I324" s="69" t="str">
        <f t="shared" ca="1" si="21"/>
        <v>R277:R277</v>
      </c>
      <c r="J324" s="69" t="str">
        <f t="shared" ca="1" si="22"/>
        <v>S277:S277</v>
      </c>
      <c r="K324" s="69" t="str">
        <f t="shared" ca="1" si="23"/>
        <v>T277:T277</v>
      </c>
      <c r="L324" s="69" t="str">
        <f t="shared" ca="1" si="24"/>
        <v>M277:U277</v>
      </c>
      <c r="M324" s="5" t="str">
        <f t="shared" ca="1" si="25"/>
        <v/>
      </c>
      <c r="N324" s="7"/>
      <c r="O324" s="76">
        <v>0</v>
      </c>
      <c r="P324" s="76">
        <v>0</v>
      </c>
      <c r="Q324" s="76">
        <v>0</v>
      </c>
      <c r="R324" s="76">
        <f t="shared" si="26"/>
        <v>0</v>
      </c>
      <c r="S324" s="76">
        <f t="shared" si="27"/>
        <v>0</v>
      </c>
      <c r="T324" s="76">
        <f t="shared" si="28"/>
        <v>0</v>
      </c>
      <c r="U324" s="76">
        <f t="shared" si="29"/>
        <v>0</v>
      </c>
    </row>
    <row r="325" spans="1:21">
      <c r="A325" s="38">
        <f t="shared" si="14"/>
        <v>1</v>
      </c>
      <c r="B325" s="84">
        <f t="shared" si="15"/>
        <v>49</v>
      </c>
      <c r="C325" s="84" t="str">
        <f t="shared" ca="1" si="30"/>
        <v/>
      </c>
      <c r="D325" s="67" t="str">
        <f t="shared" ca="1" si="31"/>
        <v/>
      </c>
      <c r="E325" s="67" t="str">
        <f t="shared" ca="1" si="32"/>
        <v/>
      </c>
      <c r="F325" s="67" t="str">
        <f t="shared" ca="1" si="18"/>
        <v/>
      </c>
      <c r="G325" s="85" t="str">
        <f t="shared" ca="1" si="19"/>
        <v/>
      </c>
      <c r="H325" s="69" t="str">
        <f t="shared" ca="1" si="20"/>
        <v>U277:U277</v>
      </c>
      <c r="I325" s="69" t="str">
        <f t="shared" ca="1" si="21"/>
        <v>R277:R277</v>
      </c>
      <c r="J325" s="69" t="str">
        <f t="shared" ca="1" si="22"/>
        <v>S277:S277</v>
      </c>
      <c r="K325" s="69" t="str">
        <f t="shared" ca="1" si="23"/>
        <v>T277:T277</v>
      </c>
      <c r="L325" s="69" t="str">
        <f t="shared" ca="1" si="24"/>
        <v>M277:U277</v>
      </c>
      <c r="M325" s="5" t="str">
        <f t="shared" ca="1" si="25"/>
        <v/>
      </c>
      <c r="N325" s="7"/>
      <c r="O325" s="76">
        <v>0</v>
      </c>
      <c r="P325" s="76">
        <v>0</v>
      </c>
      <c r="Q325" s="76">
        <v>0</v>
      </c>
      <c r="R325" s="76">
        <f t="shared" si="26"/>
        <v>0</v>
      </c>
      <c r="S325" s="76">
        <f t="shared" si="27"/>
        <v>0</v>
      </c>
      <c r="T325" s="76">
        <f t="shared" si="28"/>
        <v>0</v>
      </c>
      <c r="U325" s="76">
        <f t="shared" si="29"/>
        <v>0</v>
      </c>
    </row>
    <row r="326" spans="1:21">
      <c r="A326" s="38">
        <f t="shared" si="14"/>
        <v>1</v>
      </c>
      <c r="B326" s="84">
        <f t="shared" si="15"/>
        <v>50</v>
      </c>
      <c r="C326" s="84" t="str">
        <f t="shared" ca="1" si="30"/>
        <v/>
      </c>
      <c r="D326" s="67" t="str">
        <f t="shared" ca="1" si="31"/>
        <v/>
      </c>
      <c r="E326" s="67" t="str">
        <f t="shared" ca="1" si="32"/>
        <v/>
      </c>
      <c r="F326" s="67" t="str">
        <f t="shared" ca="1" si="18"/>
        <v/>
      </c>
      <c r="G326" s="85" t="str">
        <f t="shared" ca="1" si="19"/>
        <v/>
      </c>
      <c r="H326" s="69" t="str">
        <f t="shared" ca="1" si="20"/>
        <v>U277:U277</v>
      </c>
      <c r="I326" s="69" t="str">
        <f t="shared" ca="1" si="21"/>
        <v>R277:R277</v>
      </c>
      <c r="J326" s="69" t="str">
        <f t="shared" ca="1" si="22"/>
        <v>S277:S277</v>
      </c>
      <c r="K326" s="69" t="str">
        <f t="shared" ca="1" si="23"/>
        <v>T277:T277</v>
      </c>
      <c r="L326" s="69" t="str">
        <f t="shared" ca="1" si="24"/>
        <v>M277:U277</v>
      </c>
      <c r="M326" s="5" t="str">
        <f t="shared" ca="1" si="25"/>
        <v/>
      </c>
      <c r="N326" s="7"/>
      <c r="O326" s="76">
        <v>0</v>
      </c>
      <c r="P326" s="76">
        <v>0</v>
      </c>
      <c r="Q326" s="76">
        <v>0</v>
      </c>
      <c r="R326" s="76">
        <f t="shared" si="26"/>
        <v>0</v>
      </c>
      <c r="S326" s="76">
        <f t="shared" si="27"/>
        <v>0</v>
      </c>
      <c r="T326" s="76">
        <f t="shared" si="28"/>
        <v>0</v>
      </c>
      <c r="U326" s="76">
        <f t="shared" si="29"/>
        <v>0</v>
      </c>
    </row>
  </sheetData>
  <dataConsolidate/>
  <mergeCells count="3">
    <mergeCell ref="D8:G8"/>
    <mergeCell ref="D9:G9"/>
    <mergeCell ref="D10:G10"/>
  </mergeCells>
  <phoneticPr fontId="0" type="noConversion"/>
  <pageMargins left="0.78740157480314965" right="0" top="1.1811023622047245" bottom="0.98425196850393704" header="0.51181102362204722" footer="0.51181102362204722"/>
  <pageSetup paperSize="9" orientation="portrait" horizontalDpi="300" verticalDpi="300" r:id="rId1"/>
  <headerFooter alignWithMargins="0">
    <oddHeader>&amp;L&amp;"Copperplate Gothic Bold,Regular"&amp;24Name of Meeting&amp;R&amp;20 Date of Meeting</oddHeader>
    <oddFooter>&amp;L&amp;"Arial,Italic"&amp;8For a FREE copy of this Software contact 01749 675100&amp;R&amp;"Arial,Italic"&amp;8TrackExpress v1.0 by Ian Humphreys (Mendip AC)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331"/>
  <dimension ref="A1:W193"/>
  <sheetViews>
    <sheetView topLeftCell="B1" workbookViewId="0">
      <selection activeCell="O145" sqref="O145"/>
    </sheetView>
  </sheetViews>
  <sheetFormatPr defaultRowHeight="12.75"/>
  <cols>
    <col min="1" max="1" width="6.7109375" style="86" hidden="1" customWidth="1"/>
    <col min="2" max="3" width="12.7109375" style="67" customWidth="1"/>
    <col min="4" max="4" width="24.7109375" style="67" customWidth="1"/>
    <col min="5" max="5" width="16.5703125" style="67" bestFit="1" customWidth="1"/>
    <col min="6" max="6" width="12.7109375" style="67" customWidth="1"/>
    <col min="7" max="7" width="12.7109375" style="75" customWidth="1"/>
    <col min="8" max="9" width="7.7109375" hidden="1" customWidth="1"/>
    <col min="10" max="12" width="6.7109375" style="38" hidden="1" customWidth="1"/>
    <col min="13" max="13" width="6.7109375" hidden="1" customWidth="1"/>
    <col min="14" max="15" width="6.7109375" style="2" customWidth="1"/>
    <col min="16" max="17" width="10.7109375" style="2" customWidth="1"/>
    <col min="18" max="20" width="6.7109375" hidden="1" customWidth="1"/>
    <col min="21" max="21" width="15.7109375" hidden="1" customWidth="1"/>
  </cols>
  <sheetData>
    <row r="1" spans="1:23" ht="18">
      <c r="B1" s="66" t="s">
        <v>10</v>
      </c>
      <c r="C1" s="66" t="s">
        <v>5</v>
      </c>
      <c r="E1" s="66"/>
      <c r="G1" s="68"/>
      <c r="N1" s="34" t="s">
        <v>15</v>
      </c>
      <c r="O1" s="35"/>
      <c r="P1" s="35"/>
      <c r="Q1" s="36"/>
      <c r="R1" s="36"/>
      <c r="S1" s="36"/>
      <c r="T1" s="36"/>
      <c r="U1" s="37"/>
      <c r="V1" s="37"/>
      <c r="W1" s="37"/>
    </row>
    <row r="2" spans="1:23" ht="15.75" customHeight="1">
      <c r="B2" s="66"/>
      <c r="D2" s="66"/>
      <c r="E2" s="74"/>
      <c r="N2"/>
      <c r="R2" s="2"/>
      <c r="S2" s="2"/>
      <c r="T2" s="2"/>
    </row>
    <row r="3" spans="1:23" ht="15.75" thickBot="1">
      <c r="A3" s="87" t="s">
        <v>29</v>
      </c>
      <c r="B3" s="10" t="s">
        <v>9</v>
      </c>
      <c r="C3" s="10" t="s">
        <v>37</v>
      </c>
      <c r="D3" s="10" t="s">
        <v>6</v>
      </c>
      <c r="E3" s="10" t="s">
        <v>7</v>
      </c>
      <c r="F3" s="10" t="s">
        <v>28</v>
      </c>
      <c r="G3" s="43" t="s">
        <v>13</v>
      </c>
      <c r="H3" s="40" t="s">
        <v>33</v>
      </c>
      <c r="I3" s="40" t="s">
        <v>30</v>
      </c>
      <c r="J3" s="40" t="s">
        <v>31</v>
      </c>
      <c r="K3" s="40" t="s">
        <v>32</v>
      </c>
      <c r="L3" s="40" t="s">
        <v>24</v>
      </c>
      <c r="M3" s="12" t="s">
        <v>23</v>
      </c>
      <c r="N3" s="11" t="s">
        <v>37</v>
      </c>
      <c r="O3" s="13" t="s">
        <v>13</v>
      </c>
      <c r="P3" s="39" t="s">
        <v>34</v>
      </c>
      <c r="Q3" s="39" t="s">
        <v>35</v>
      </c>
      <c r="R3" s="14" t="s">
        <v>19</v>
      </c>
      <c r="S3" s="14" t="s">
        <v>20</v>
      </c>
      <c r="T3" s="14" t="s">
        <v>21</v>
      </c>
      <c r="U3" s="12" t="s">
        <v>22</v>
      </c>
    </row>
    <row r="4" spans="1:23" ht="15">
      <c r="B4" s="77"/>
      <c r="C4" s="77"/>
      <c r="D4" s="77"/>
      <c r="E4" s="77"/>
      <c r="F4" s="77"/>
      <c r="G4" s="78"/>
      <c r="H4" s="38"/>
      <c r="I4" s="38"/>
      <c r="N4"/>
      <c r="P4" s="38"/>
      <c r="Q4" s="38"/>
      <c r="R4" s="2"/>
      <c r="S4" s="2"/>
      <c r="T4" s="2"/>
    </row>
    <row r="5" spans="1:23">
      <c r="A5" s="86">
        <f t="shared" ref="A5:A12" si="0">IF(AND(N6=""),1,"")</f>
        <v>1</v>
      </c>
      <c r="B5" s="84">
        <f t="shared" ref="B5:B12" si="1">IF(B4="",1,B4+1)</f>
        <v>1</v>
      </c>
      <c r="C5" s="84" t="str">
        <f ca="1">IF(M5="","",VLOOKUP($B5,INDIRECT(L5),2,FALSE))</f>
        <v/>
      </c>
      <c r="D5" s="67" t="str">
        <f ca="1">IF($C5="","",IF(ISERROR(VLOOKUP(C5,Athletes,2,FALSE)),"Unknown Athlete",PROPER(VLOOKUP(C5,Athletes,2,FALSE))))</f>
        <v/>
      </c>
      <c r="E5" s="67" t="str">
        <f ca="1">IF($C5="","",IF(VLOOKUP(C5,Athletes,3,FALSE)="","",VLOOKUP(C5,Athletes,3,FALSE)))</f>
        <v/>
      </c>
      <c r="F5" s="67" t="str">
        <f t="shared" ref="F5:F12" ca="1" si="2">IF($C5="","",IF(ISERROR(VLOOKUP(C5,Athletes,7,FALSE)),"",VLOOKUP(C5,Athletes,7,FALSE)))</f>
        <v/>
      </c>
      <c r="G5" s="85" t="str">
        <f t="shared" ref="G5:G12" ca="1" si="3">IF(M5="","",VLOOKUP($B5,INDIRECT(L5),6,FALSE))</f>
        <v/>
      </c>
      <c r="H5" s="38" t="str">
        <f t="shared" ref="H5:H12" ca="1" si="4">"U" &amp; ROW(H5)+1-$B5 &amp; ":U" &amp; ROW(H5)-$B5+VLOOKUP(1,INDIRECT("A" &amp; ROW(H5)+1-$B5 &amp; ":B999"),2,0)</f>
        <v>U5:U5</v>
      </c>
      <c r="I5" s="38" t="str">
        <f t="shared" ref="I5:I12" ca="1" si="5">"R" &amp; ROW(I5)+1-$B5 &amp; ":R" &amp; ROW(I5)-$B5+VLOOKUP(1,INDIRECT("A" &amp; ROW(I5)+1-$B5 &amp; ":B999"),2,0)</f>
        <v>R5:R5</v>
      </c>
      <c r="J5" s="38" t="str">
        <f t="shared" ref="J5:J12" ca="1" si="6">"S" &amp; ROW(J5)+1-$B5 &amp; ":S" &amp; ROW(J5)-$B5+VLOOKUP(1,INDIRECT("A" &amp; ROW(J5)+1-$B5 &amp; ":B999"),2,0)</f>
        <v>S5:S5</v>
      </c>
      <c r="K5" s="38" t="str">
        <f t="shared" ref="K5:K12" ca="1" si="7">"T" &amp; ROW(K5)+1-$B5 &amp; ":T" &amp; ROW(K5)-$B5+VLOOKUP(1,INDIRECT("A" &amp; ROW(K5)+1-$B5 &amp; ":B999"),2,0)</f>
        <v>T5:T5</v>
      </c>
      <c r="L5" s="38" t="str">
        <f t="shared" ref="L5:L12" ca="1" si="8">"M" &amp; ROW(I5)+1-$B5 &amp; ":U" &amp; ROW(I5)-$B5+VLOOKUP(1,INDIRECT("A" &amp; ROW(I5)+1-$B5 &amp; ":B999"),2,0)</f>
        <v>M5:U5</v>
      </c>
      <c r="M5" t="str">
        <f t="shared" ref="M5:M12" ca="1" si="9">IF(N5="","",RANK($U5,INDIRECT(H5),1))</f>
        <v/>
      </c>
      <c r="N5"/>
      <c r="P5" s="38"/>
      <c r="Q5" s="38"/>
      <c r="R5" s="2">
        <f t="shared" ref="R5:T8" si="10">O5</f>
        <v>0</v>
      </c>
      <c r="S5" s="2">
        <f t="shared" si="10"/>
        <v>0</v>
      </c>
      <c r="T5" s="2">
        <f t="shared" si="10"/>
        <v>0</v>
      </c>
      <c r="U5" s="2">
        <f t="shared" ref="U5:U12" si="11">(((10-$R5)*10000)+$S5)*10+$T5+$N5/1000</f>
        <v>1000000</v>
      </c>
    </row>
    <row r="6" spans="1:23">
      <c r="A6" s="86">
        <f t="shared" si="0"/>
        <v>1</v>
      </c>
      <c r="B6" s="84">
        <f t="shared" si="1"/>
        <v>2</v>
      </c>
      <c r="C6" s="84" t="str">
        <f ca="1">IF(M6="","",VLOOKUP($B6,INDIRECT(L6),2,FALSE))</f>
        <v/>
      </c>
      <c r="D6" s="67" t="str">
        <f ca="1">IF($C6="","",IF(ISERROR(VLOOKUP(C6,Athletes,2,FALSE)),"Unknown Athlete",PROPER(VLOOKUP(C6,Athletes,2,FALSE))))</f>
        <v/>
      </c>
      <c r="E6" s="67" t="str">
        <f ca="1">IF($C6="","",IF(VLOOKUP(C6,Athletes,3,FALSE)="","",VLOOKUP(C6,Athletes,3,FALSE)))</f>
        <v/>
      </c>
      <c r="F6" s="67" t="str">
        <f t="shared" ca="1" si="2"/>
        <v/>
      </c>
      <c r="G6" s="85" t="str">
        <f t="shared" ca="1" si="3"/>
        <v/>
      </c>
      <c r="H6" s="38" t="str">
        <f t="shared" ca="1" si="4"/>
        <v>U5:U5</v>
      </c>
      <c r="I6" s="38" t="str">
        <f t="shared" ca="1" si="5"/>
        <v>R5:R5</v>
      </c>
      <c r="J6" s="38" t="str">
        <f t="shared" ca="1" si="6"/>
        <v>S5:S5</v>
      </c>
      <c r="K6" s="38" t="str">
        <f t="shared" ca="1" si="7"/>
        <v>T5:T5</v>
      </c>
      <c r="L6" s="38" t="str">
        <f t="shared" ca="1" si="8"/>
        <v>M5:U5</v>
      </c>
      <c r="M6" t="str">
        <f t="shared" ca="1" si="9"/>
        <v/>
      </c>
      <c r="N6"/>
      <c r="P6" s="38"/>
      <c r="Q6" s="38"/>
      <c r="R6" s="2">
        <f t="shared" si="10"/>
        <v>0</v>
      </c>
      <c r="S6" s="2">
        <f t="shared" si="10"/>
        <v>0</v>
      </c>
      <c r="T6" s="2">
        <f t="shared" si="10"/>
        <v>0</v>
      </c>
      <c r="U6" s="2">
        <f t="shared" si="11"/>
        <v>1000000</v>
      </c>
    </row>
    <row r="7" spans="1:23">
      <c r="A7" s="86">
        <f t="shared" si="0"/>
        <v>1</v>
      </c>
      <c r="B7" s="84">
        <f t="shared" si="1"/>
        <v>3</v>
      </c>
      <c r="C7" s="84" t="str">
        <f ca="1">IF(M7="","",VLOOKUP($B7,INDIRECT(L7),2,FALSE))</f>
        <v/>
      </c>
      <c r="D7" s="67" t="str">
        <f ca="1">IF($C7="","",IF(ISERROR(VLOOKUP(C7,Athletes,2,FALSE)),"Unknown Athlete",PROPER(VLOOKUP(C7,Athletes,2,FALSE))))</f>
        <v/>
      </c>
      <c r="E7" s="67" t="str">
        <f ca="1">IF($C7="","",IF(VLOOKUP(C7,Athletes,3,FALSE)="","",VLOOKUP(C7,Athletes,3,FALSE)))</f>
        <v/>
      </c>
      <c r="F7" s="67" t="str">
        <f t="shared" ca="1" si="2"/>
        <v/>
      </c>
      <c r="G7" s="85" t="str">
        <f t="shared" ca="1" si="3"/>
        <v/>
      </c>
      <c r="H7" s="38" t="str">
        <f t="shared" ca="1" si="4"/>
        <v>U5:U5</v>
      </c>
      <c r="I7" s="38" t="str">
        <f t="shared" ca="1" si="5"/>
        <v>R5:R5</v>
      </c>
      <c r="J7" s="38" t="str">
        <f t="shared" ca="1" si="6"/>
        <v>S5:S5</v>
      </c>
      <c r="K7" s="38" t="str">
        <f t="shared" ca="1" si="7"/>
        <v>T5:T5</v>
      </c>
      <c r="L7" s="38" t="str">
        <f t="shared" ca="1" si="8"/>
        <v>M5:U5</v>
      </c>
      <c r="M7" t="str">
        <f t="shared" ca="1" si="9"/>
        <v/>
      </c>
      <c r="N7"/>
      <c r="P7" s="38"/>
      <c r="Q7" s="38"/>
      <c r="R7" s="2">
        <f t="shared" si="10"/>
        <v>0</v>
      </c>
      <c r="S7" s="2">
        <f t="shared" si="10"/>
        <v>0</v>
      </c>
      <c r="T7" s="2">
        <f t="shared" si="10"/>
        <v>0</v>
      </c>
      <c r="U7" s="2">
        <f t="shared" si="11"/>
        <v>1000000</v>
      </c>
    </row>
    <row r="8" spans="1:23">
      <c r="A8" s="86">
        <f t="shared" si="0"/>
        <v>1</v>
      </c>
      <c r="B8" s="84">
        <f t="shared" si="1"/>
        <v>4</v>
      </c>
      <c r="C8" s="84"/>
      <c r="D8" s="101" t="s">
        <v>4</v>
      </c>
      <c r="E8" s="101"/>
      <c r="F8" s="101"/>
      <c r="G8" s="101"/>
      <c r="H8" s="38" t="str">
        <f t="shared" ca="1" si="4"/>
        <v>U5:U5</v>
      </c>
      <c r="I8" s="38" t="str">
        <f t="shared" ca="1" si="5"/>
        <v>R5:R5</v>
      </c>
      <c r="J8" s="38" t="str">
        <f t="shared" ca="1" si="6"/>
        <v>S5:S5</v>
      </c>
      <c r="K8" s="38" t="str">
        <f t="shared" ca="1" si="7"/>
        <v>T5:T5</v>
      </c>
      <c r="L8" s="38" t="str">
        <f t="shared" ca="1" si="8"/>
        <v>M5:U5</v>
      </c>
      <c r="M8" t="str">
        <f t="shared" ca="1" si="9"/>
        <v/>
      </c>
      <c r="N8"/>
      <c r="P8" s="38"/>
      <c r="Q8" s="38"/>
      <c r="R8" s="2">
        <f t="shared" si="10"/>
        <v>0</v>
      </c>
      <c r="S8" s="2">
        <f t="shared" si="10"/>
        <v>0</v>
      </c>
      <c r="T8" s="2">
        <f t="shared" si="10"/>
        <v>0</v>
      </c>
      <c r="U8" s="2">
        <f t="shared" si="11"/>
        <v>1000000</v>
      </c>
    </row>
    <row r="9" spans="1:23">
      <c r="A9" s="86">
        <f t="shared" si="0"/>
        <v>1</v>
      </c>
      <c r="B9" s="84">
        <f t="shared" si="1"/>
        <v>5</v>
      </c>
      <c r="C9" s="84"/>
      <c r="D9" s="101" t="s">
        <v>1</v>
      </c>
      <c r="E9" s="101"/>
      <c r="F9" s="101"/>
      <c r="G9" s="101"/>
      <c r="H9" s="38" t="str">
        <f t="shared" ca="1" si="4"/>
        <v>U5:U5</v>
      </c>
      <c r="I9" s="38" t="str">
        <f t="shared" ca="1" si="5"/>
        <v>R5:R5</v>
      </c>
      <c r="J9" s="38" t="str">
        <f t="shared" ca="1" si="6"/>
        <v>S5:S5</v>
      </c>
      <c r="K9" s="38" t="str">
        <f t="shared" ca="1" si="7"/>
        <v>T5:T5</v>
      </c>
      <c r="L9" s="38" t="str">
        <f t="shared" ca="1" si="8"/>
        <v>M5:U5</v>
      </c>
      <c r="M9" t="str">
        <f t="shared" ca="1" si="9"/>
        <v/>
      </c>
      <c r="N9"/>
      <c r="P9" s="38"/>
      <c r="Q9" s="38"/>
      <c r="R9" s="2">
        <f t="shared" ref="R9:T12" si="12">O9</f>
        <v>0</v>
      </c>
      <c r="S9" s="2">
        <f t="shared" si="12"/>
        <v>0</v>
      </c>
      <c r="T9" s="2">
        <f t="shared" si="12"/>
        <v>0</v>
      </c>
      <c r="U9" s="2">
        <f t="shared" si="11"/>
        <v>1000000</v>
      </c>
    </row>
    <row r="10" spans="1:23">
      <c r="A10" s="86">
        <f t="shared" si="0"/>
        <v>1</v>
      </c>
      <c r="B10" s="84">
        <f t="shared" si="1"/>
        <v>6</v>
      </c>
      <c r="C10" s="84"/>
      <c r="D10" s="101" t="s">
        <v>2</v>
      </c>
      <c r="E10" s="101"/>
      <c r="F10" s="101"/>
      <c r="G10" s="101"/>
      <c r="H10" s="38" t="str">
        <f t="shared" ca="1" si="4"/>
        <v>U5:U5</v>
      </c>
      <c r="I10" s="38" t="str">
        <f t="shared" ca="1" si="5"/>
        <v>R5:R5</v>
      </c>
      <c r="J10" s="38" t="str">
        <f t="shared" ca="1" si="6"/>
        <v>S5:S5</v>
      </c>
      <c r="K10" s="38" t="str">
        <f t="shared" ca="1" si="7"/>
        <v>T5:T5</v>
      </c>
      <c r="L10" s="38" t="str">
        <f t="shared" ca="1" si="8"/>
        <v>M5:U5</v>
      </c>
      <c r="M10" t="str">
        <f t="shared" ca="1" si="9"/>
        <v/>
      </c>
      <c r="N10"/>
      <c r="P10" s="38"/>
      <c r="Q10" s="38"/>
      <c r="R10" s="2">
        <f t="shared" si="12"/>
        <v>0</v>
      </c>
      <c r="S10" s="2">
        <f t="shared" si="12"/>
        <v>0</v>
      </c>
      <c r="T10" s="2">
        <f t="shared" si="12"/>
        <v>0</v>
      </c>
      <c r="U10" s="2">
        <f t="shared" si="11"/>
        <v>1000000</v>
      </c>
    </row>
    <row r="11" spans="1:23">
      <c r="A11" s="86">
        <f t="shared" si="0"/>
        <v>1</v>
      </c>
      <c r="B11" s="84">
        <f t="shared" si="1"/>
        <v>7</v>
      </c>
      <c r="C11" s="84"/>
      <c r="G11" s="85"/>
      <c r="H11" s="38" t="str">
        <f t="shared" ca="1" si="4"/>
        <v>U5:U5</v>
      </c>
      <c r="I11" s="38" t="str">
        <f t="shared" ca="1" si="5"/>
        <v>R5:R5</v>
      </c>
      <c r="J11" s="38" t="str">
        <f t="shared" ca="1" si="6"/>
        <v>S5:S5</v>
      </c>
      <c r="K11" s="38" t="str">
        <f t="shared" ca="1" si="7"/>
        <v>T5:T5</v>
      </c>
      <c r="L11" s="38" t="str">
        <f t="shared" ca="1" si="8"/>
        <v>M5:U5</v>
      </c>
      <c r="M11" t="str">
        <f t="shared" ca="1" si="9"/>
        <v/>
      </c>
      <c r="N11"/>
      <c r="P11" s="38"/>
      <c r="Q11" s="38"/>
      <c r="R11" s="2">
        <f t="shared" si="12"/>
        <v>0</v>
      </c>
      <c r="S11" s="2">
        <f t="shared" si="12"/>
        <v>0</v>
      </c>
      <c r="T11" s="2">
        <f t="shared" si="12"/>
        <v>0</v>
      </c>
      <c r="U11" s="2">
        <f t="shared" si="11"/>
        <v>1000000</v>
      </c>
    </row>
    <row r="12" spans="1:23">
      <c r="A12" s="86">
        <f t="shared" si="0"/>
        <v>1</v>
      </c>
      <c r="B12" s="84">
        <f t="shared" si="1"/>
        <v>8</v>
      </c>
      <c r="C12" s="84" t="s">
        <v>36</v>
      </c>
      <c r="F12" s="67" t="str">
        <f t="shared" si="2"/>
        <v/>
      </c>
      <c r="G12" s="85" t="str">
        <f t="shared" ca="1" si="3"/>
        <v/>
      </c>
      <c r="H12" s="38" t="str">
        <f t="shared" ca="1" si="4"/>
        <v>U5:U5</v>
      </c>
      <c r="I12" s="38" t="str">
        <f t="shared" ca="1" si="5"/>
        <v>R5:R5</v>
      </c>
      <c r="J12" s="38" t="str">
        <f t="shared" ca="1" si="6"/>
        <v>S5:S5</v>
      </c>
      <c r="K12" s="38" t="str">
        <f t="shared" ca="1" si="7"/>
        <v>T5:T5</v>
      </c>
      <c r="L12" s="38" t="str">
        <f t="shared" ca="1" si="8"/>
        <v>M5:U5</v>
      </c>
      <c r="M12" t="str">
        <f t="shared" ca="1" si="9"/>
        <v/>
      </c>
      <c r="N12"/>
      <c r="P12" s="38"/>
      <c r="Q12" s="38"/>
      <c r="R12" s="2">
        <f t="shared" si="12"/>
        <v>0</v>
      </c>
      <c r="S12" s="2">
        <f t="shared" si="12"/>
        <v>0</v>
      </c>
      <c r="T12" s="2">
        <f t="shared" si="12"/>
        <v>0</v>
      </c>
      <c r="U12" s="2">
        <f t="shared" si="11"/>
        <v>1000000</v>
      </c>
    </row>
    <row r="16" spans="1:23" ht="18">
      <c r="B16" s="66" t="s">
        <v>10</v>
      </c>
      <c r="C16" s="66" t="s">
        <v>123</v>
      </c>
      <c r="E16" s="66"/>
      <c r="G16" s="68"/>
      <c r="N16" s="34" t="s">
        <v>15</v>
      </c>
      <c r="O16" s="35"/>
      <c r="P16" s="35"/>
      <c r="Q16" s="36"/>
      <c r="R16" s="36"/>
      <c r="S16" s="36"/>
      <c r="T16" s="36"/>
      <c r="U16" s="37"/>
      <c r="V16" s="37"/>
      <c r="W16" s="37"/>
    </row>
    <row r="17" spans="1:23" ht="15.75" customHeight="1">
      <c r="B17" s="66"/>
      <c r="D17" s="66"/>
      <c r="E17" s="74"/>
      <c r="N17"/>
      <c r="R17" s="2"/>
      <c r="S17" s="2"/>
      <c r="T17" s="2"/>
    </row>
    <row r="18" spans="1:23" ht="15.75" thickBot="1">
      <c r="A18" s="87" t="s">
        <v>29</v>
      </c>
      <c r="B18" s="10" t="s">
        <v>9</v>
      </c>
      <c r="C18" s="10" t="s">
        <v>37</v>
      </c>
      <c r="D18" s="10" t="s">
        <v>6</v>
      </c>
      <c r="E18" s="10" t="s">
        <v>7</v>
      </c>
      <c r="F18" s="10" t="s">
        <v>28</v>
      </c>
      <c r="G18" s="43" t="s">
        <v>13</v>
      </c>
      <c r="H18" s="40" t="s">
        <v>33</v>
      </c>
      <c r="I18" s="40" t="s">
        <v>30</v>
      </c>
      <c r="J18" s="40" t="s">
        <v>31</v>
      </c>
      <c r="K18" s="40" t="s">
        <v>32</v>
      </c>
      <c r="L18" s="40" t="s">
        <v>24</v>
      </c>
      <c r="M18" s="12" t="s">
        <v>23</v>
      </c>
      <c r="N18" s="11" t="s">
        <v>37</v>
      </c>
      <c r="O18" s="13" t="s">
        <v>13</v>
      </c>
      <c r="P18" s="39" t="s">
        <v>34</v>
      </c>
      <c r="Q18" s="39" t="s">
        <v>35</v>
      </c>
      <c r="R18" s="14" t="s">
        <v>19</v>
      </c>
      <c r="S18" s="14" t="s">
        <v>20</v>
      </c>
      <c r="T18" s="14" t="s">
        <v>21</v>
      </c>
      <c r="U18" s="12" t="s">
        <v>22</v>
      </c>
    </row>
    <row r="19" spans="1:23" ht="15">
      <c r="B19" s="77"/>
      <c r="C19" s="77"/>
      <c r="D19" s="77"/>
      <c r="E19" s="77"/>
      <c r="F19" s="77"/>
      <c r="G19" s="78"/>
      <c r="H19" s="38"/>
      <c r="I19" s="38"/>
      <c r="N19"/>
      <c r="P19" s="38"/>
      <c r="Q19" s="38"/>
      <c r="R19" s="2"/>
      <c r="S19" s="2"/>
      <c r="T19" s="2"/>
    </row>
    <row r="20" spans="1:23">
      <c r="A20" s="86" t="str">
        <f>IF(AND(N21=""),1,"")</f>
        <v/>
      </c>
      <c r="B20" s="84">
        <f>IF(B19="",1,B19+1)</f>
        <v>1</v>
      </c>
      <c r="C20" s="84">
        <f ca="1">IF(M20="","",VLOOKUP($B20,INDIRECT(L20),2,FALSE))</f>
        <v>1</v>
      </c>
      <c r="D20" s="67" t="str">
        <f ca="1">IF($C20="","",IF(ISERROR(VLOOKUP(C20,Athletes,2,FALSE)),"Unknown Athlete",PROPER(VLOOKUP(C20,Athletes,2,FALSE))))</f>
        <v>Isaac Keterer</v>
      </c>
      <c r="E20" s="67" t="str">
        <f ca="1">IF($C20="","",IF(VLOOKUP(C20,Athletes,3,FALSE)="","",VLOOKUP(C20,Athletes,3,FALSE)))</f>
        <v>N&amp;P</v>
      </c>
      <c r="F20" s="67" t="str">
        <f ca="1">IF($C20="","",IF(ISERROR(VLOOKUP(C20,Athletes,7,FALSE)),"",VLOOKUP(C20,Athletes,7,FALSE)))</f>
        <v/>
      </c>
      <c r="G20" s="85">
        <f ca="1">IF(M20="","",VLOOKUP($B20,INDIRECT(L20),6,FALSE))</f>
        <v>38</v>
      </c>
      <c r="H20" s="38" t="str">
        <f ca="1">"U" &amp; ROW(H20)+1-$B20 &amp; ":U" &amp; ROW(H20)-$B20+VLOOKUP(1,INDIRECT("A" &amp; ROW(H20)+1-$B20 &amp; ":B999"),2,0)</f>
        <v>U20:U23</v>
      </c>
      <c r="I20" s="38" t="str">
        <f ca="1">"R" &amp; ROW(I20)+1-$B20 &amp; ":R" &amp; ROW(I20)-$B20+VLOOKUP(1,INDIRECT("A" &amp; ROW(I20)+1-$B20 &amp; ":B999"),2,0)</f>
        <v>R20:R23</v>
      </c>
      <c r="J20" s="38" t="str">
        <f ca="1">"S" &amp; ROW(J20)+1-$B20 &amp; ":S" &amp; ROW(J20)-$B20+VLOOKUP(1,INDIRECT("A" &amp; ROW(J20)+1-$B20 &amp; ":B999"),2,0)</f>
        <v>S20:S23</v>
      </c>
      <c r="K20" s="38" t="str">
        <f ca="1">"T" &amp; ROW(K20)+1-$B20 &amp; ":T" &amp; ROW(K20)-$B20+VLOOKUP(1,INDIRECT("A" &amp; ROW(K20)+1-$B20 &amp; ":B999"),2,0)</f>
        <v>T20:T23</v>
      </c>
      <c r="L20" s="38" t="str">
        <f ca="1">"M" &amp; ROW(I20)+1-$B20 &amp; ":U" &amp; ROW(I20)-$B20+VLOOKUP(1,INDIRECT("A" &amp; ROW(I20)+1-$B20 &amp; ":B999"),2,0)</f>
        <v>M20:U23</v>
      </c>
      <c r="M20">
        <f ca="1">IF(N20="","",RANK($U20,INDIRECT(H20),1))</f>
        <v>1</v>
      </c>
      <c r="N20">
        <v>1</v>
      </c>
      <c r="O20" s="2">
        <v>38</v>
      </c>
      <c r="P20" s="38">
        <v>0</v>
      </c>
      <c r="Q20" s="38">
        <v>0</v>
      </c>
      <c r="R20" s="2">
        <f t="shared" ref="R20:T23" si="13">O20</f>
        <v>38</v>
      </c>
      <c r="S20" s="2">
        <f t="shared" si="13"/>
        <v>0</v>
      </c>
      <c r="T20" s="2">
        <f t="shared" si="13"/>
        <v>0</v>
      </c>
      <c r="U20" s="2">
        <f>(((10-$R20)*10000)+$S20)*10+$T20+$N20/1000</f>
        <v>-2799999.9989999998</v>
      </c>
    </row>
    <row r="21" spans="1:23">
      <c r="A21" s="86" t="str">
        <f>IF(AND(N22=""),1,"")</f>
        <v/>
      </c>
      <c r="B21" s="84">
        <f>IF(B20="",1,B20+1)</f>
        <v>2</v>
      </c>
      <c r="C21" s="84">
        <f ca="1">IF(M21="","",VLOOKUP($B21,INDIRECT(L21),2,FALSE))</f>
        <v>2</v>
      </c>
      <c r="D21" s="67" t="str">
        <f ca="1">IF($C21="","",IF(ISERROR(VLOOKUP(C21,Athletes,2,FALSE)),"Unknown Athlete",PROPER(VLOOKUP(C21,Athletes,2,FALSE))))</f>
        <v>George Mitchell</v>
      </c>
      <c r="E21" s="67" t="str">
        <f ca="1">IF($C21="","",IF(VLOOKUP(C21,Athletes,3,FALSE)="","",VLOOKUP(C21,Athletes,3,FALSE)))</f>
        <v>Unatt</v>
      </c>
      <c r="F21" s="67" t="str">
        <f ca="1">IF($C21="","",IF(ISERROR(VLOOKUP(C21,Athletes,7,FALSE)),"",VLOOKUP(C21,Athletes,7,FALSE)))</f>
        <v/>
      </c>
      <c r="G21" s="85">
        <f ca="1">IF(M21="","",VLOOKUP($B21,INDIRECT(L21),6,FALSE))</f>
        <v>37</v>
      </c>
      <c r="H21" s="38" t="str">
        <f ca="1">"U" &amp; ROW(H21)+1-$B21 &amp; ":U" &amp; ROW(H21)-$B21+VLOOKUP(1,INDIRECT("A" &amp; ROW(H21)+1-$B21 &amp; ":B999"),2,0)</f>
        <v>U20:U23</v>
      </c>
      <c r="I21" s="38" t="str">
        <f ca="1">"R" &amp; ROW(I21)+1-$B21 &amp; ":R" &amp; ROW(I21)-$B21+VLOOKUP(1,INDIRECT("A" &amp; ROW(I21)+1-$B21 &amp; ":B999"),2,0)</f>
        <v>R20:R23</v>
      </c>
      <c r="J21" s="38" t="str">
        <f ca="1">"S" &amp; ROW(J21)+1-$B21 &amp; ":S" &amp; ROW(J21)-$B21+VLOOKUP(1,INDIRECT("A" &amp; ROW(J21)+1-$B21 &amp; ":B999"),2,0)</f>
        <v>S20:S23</v>
      </c>
      <c r="K21" s="38" t="str">
        <f ca="1">"T" &amp; ROW(K21)+1-$B21 &amp; ":T" &amp; ROW(K21)-$B21+VLOOKUP(1,INDIRECT("A" &amp; ROW(K21)+1-$B21 &amp; ":B999"),2,0)</f>
        <v>T20:T23</v>
      </c>
      <c r="L21" s="38" t="str">
        <f ca="1">"M" &amp; ROW(I21)+1-$B21 &amp; ":U" &amp; ROW(I21)-$B21+VLOOKUP(1,INDIRECT("A" &amp; ROW(I21)+1-$B21 &amp; ":B999"),2,0)</f>
        <v>M20:U23</v>
      </c>
      <c r="M21">
        <f ca="1">IF(N21="","",RANK($U21,INDIRECT(H21),1))</f>
        <v>2</v>
      </c>
      <c r="N21">
        <v>2</v>
      </c>
      <c r="O21" s="2">
        <v>37</v>
      </c>
      <c r="P21" s="38">
        <v>0</v>
      </c>
      <c r="Q21" s="38">
        <v>0</v>
      </c>
      <c r="R21" s="2">
        <f t="shared" si="13"/>
        <v>37</v>
      </c>
      <c r="S21" s="2">
        <f t="shared" si="13"/>
        <v>0</v>
      </c>
      <c r="T21" s="2">
        <f t="shared" si="13"/>
        <v>0</v>
      </c>
      <c r="U21" s="2">
        <f>(((10-$R21)*10000)+$S21)*10+$T21+$N21/1000</f>
        <v>-2699999.9980000001</v>
      </c>
    </row>
    <row r="22" spans="1:23">
      <c r="A22" s="86" t="str">
        <f>IF(AND(N23=""),1,"")</f>
        <v/>
      </c>
      <c r="B22" s="84">
        <f>IF(B21="",1,B21+1)</f>
        <v>3</v>
      </c>
      <c r="C22" s="84">
        <f ca="1">IF(M22="","",VLOOKUP($B22,INDIRECT(L22),2,FALSE))</f>
        <v>4</v>
      </c>
      <c r="D22" s="67" t="str">
        <f ca="1">IF($C22="","",IF(ISERROR(VLOOKUP(C22,Athletes,2,FALSE)),"Unknown Athlete",PROPER(VLOOKUP(C22,Athletes,2,FALSE))))</f>
        <v>Robol Kidane</v>
      </c>
      <c r="E22" s="67" t="str">
        <f ca="1">IF($C22="","",IF(VLOOKUP(C22,Athletes,3,FALSE)="","",VLOOKUP(C22,Athletes,3,FALSE)))</f>
        <v>N&amp;P</v>
      </c>
      <c r="F22" s="67" t="str">
        <f ca="1">IF($C22="","",IF(ISERROR(VLOOKUP(C22,Athletes,7,FALSE)),"",VLOOKUP(C22,Athletes,7,FALSE)))</f>
        <v/>
      </c>
      <c r="G22" s="85">
        <f ca="1">IF(M22="","",VLOOKUP($B22,INDIRECT(L22),6,FALSE))</f>
        <v>35</v>
      </c>
      <c r="H22" s="38" t="str">
        <f ca="1">"U" &amp; ROW(H22)+1-$B22 &amp; ":U" &amp; ROW(H22)-$B22+VLOOKUP(1,INDIRECT("A" &amp; ROW(H22)+1-$B22 &amp; ":B999"),2,0)</f>
        <v>U20:U23</v>
      </c>
      <c r="I22" s="38" t="str">
        <f ca="1">"R" &amp; ROW(I22)+1-$B22 &amp; ":R" &amp; ROW(I22)-$B22+VLOOKUP(1,INDIRECT("A" &amp; ROW(I22)+1-$B22 &amp; ":B999"),2,0)</f>
        <v>R20:R23</v>
      </c>
      <c r="J22" s="38" t="str">
        <f ca="1">"S" &amp; ROW(J22)+1-$B22 &amp; ":S" &amp; ROW(J22)-$B22+VLOOKUP(1,INDIRECT("A" &amp; ROW(J22)+1-$B22 &amp; ":B999"),2,0)</f>
        <v>S20:S23</v>
      </c>
      <c r="K22" s="38" t="str">
        <f ca="1">"T" &amp; ROW(K22)+1-$B22 &amp; ":T" &amp; ROW(K22)-$B22+VLOOKUP(1,INDIRECT("A" &amp; ROW(K22)+1-$B22 &amp; ":B999"),2,0)</f>
        <v>T20:T23</v>
      </c>
      <c r="L22" s="38" t="str">
        <f ca="1">"M" &amp; ROW(I22)+1-$B22 &amp; ":U" &amp; ROW(I22)-$B22+VLOOKUP(1,INDIRECT("A" &amp; ROW(I22)+1-$B22 &amp; ":B999"),2,0)</f>
        <v>M20:U23</v>
      </c>
      <c r="M22">
        <f ca="1">IF(N22="","",RANK($U22,INDIRECT(H22),1))</f>
        <v>4</v>
      </c>
      <c r="N22">
        <v>3</v>
      </c>
      <c r="O22" s="2">
        <v>26</v>
      </c>
      <c r="P22" s="38">
        <v>0</v>
      </c>
      <c r="Q22" s="38">
        <v>0</v>
      </c>
      <c r="R22" s="2">
        <f t="shared" si="13"/>
        <v>26</v>
      </c>
      <c r="S22" s="2">
        <f t="shared" si="13"/>
        <v>0</v>
      </c>
      <c r="T22" s="2">
        <f t="shared" si="13"/>
        <v>0</v>
      </c>
      <c r="U22" s="2">
        <f>(((10-$R22)*10000)+$S22)*10+$T22+$N22/1000</f>
        <v>-1599999.997</v>
      </c>
    </row>
    <row r="23" spans="1:23">
      <c r="A23" s="86">
        <f>IF(AND(N24=""),1,"")</f>
        <v>1</v>
      </c>
      <c r="B23" s="84">
        <f>IF(B22="",1,B22+1)</f>
        <v>4</v>
      </c>
      <c r="C23" s="84">
        <f ca="1">IF(M23="","",VLOOKUP($B23,INDIRECT(L23),2,FALSE))</f>
        <v>3</v>
      </c>
      <c r="D23" s="67" t="str">
        <f ca="1">IF($C23="","",IF(ISERROR(VLOOKUP(C23,Athletes,2,FALSE)),"Unknown Athlete",PROPER(VLOOKUP(C23,Athletes,2,FALSE))))</f>
        <v>Tom Kearney</v>
      </c>
      <c r="E23" s="67" t="str">
        <f ca="1">IF($C23="","",IF(VLOOKUP(C23,Athletes,3,FALSE)="","",VLOOKUP(C23,Athletes,3,FALSE)))</f>
        <v>cac</v>
      </c>
      <c r="F23" s="67" t="str">
        <f ca="1">IF($C23="","",IF(ISERROR(VLOOKUP(C23,Athletes,7,FALSE)),"",VLOOKUP(C23,Athletes,7,FALSE)))</f>
        <v/>
      </c>
      <c r="G23" s="85">
        <f ca="1">IF(M23="","",VLOOKUP($B23,INDIRECT(L23),6,FALSE))</f>
        <v>26</v>
      </c>
      <c r="H23" s="38" t="str">
        <f ca="1">"U" &amp; ROW(H23)+1-$B23 &amp; ":U" &amp; ROW(H23)-$B23+VLOOKUP(1,INDIRECT("A" &amp; ROW(H23)+1-$B23 &amp; ":B999"),2,0)</f>
        <v>U20:U23</v>
      </c>
      <c r="I23" s="38" t="str">
        <f ca="1">"R" &amp; ROW(I23)+1-$B23 &amp; ":R" &amp; ROW(I23)-$B23+VLOOKUP(1,INDIRECT("A" &amp; ROW(I23)+1-$B23 &amp; ":B999"),2,0)</f>
        <v>R20:R23</v>
      </c>
      <c r="J23" s="38" t="str">
        <f ca="1">"S" &amp; ROW(J23)+1-$B23 &amp; ":S" &amp; ROW(J23)-$B23+VLOOKUP(1,INDIRECT("A" &amp; ROW(J23)+1-$B23 &amp; ":B999"),2,0)</f>
        <v>S20:S23</v>
      </c>
      <c r="K23" s="38" t="str">
        <f ca="1">"T" &amp; ROW(K23)+1-$B23 &amp; ":T" &amp; ROW(K23)-$B23+VLOOKUP(1,INDIRECT("A" &amp; ROW(K23)+1-$B23 &amp; ":B999"),2,0)</f>
        <v>T20:T23</v>
      </c>
      <c r="L23" s="38" t="str">
        <f ca="1">"M" &amp; ROW(I23)+1-$B23 &amp; ":U" &amp; ROW(I23)-$B23+VLOOKUP(1,INDIRECT("A" &amp; ROW(I23)+1-$B23 &amp; ":B999"),2,0)</f>
        <v>M20:U23</v>
      </c>
      <c r="M23">
        <f ca="1">IF(N23="","",RANK($U23,INDIRECT(H23),1))</f>
        <v>3</v>
      </c>
      <c r="N23">
        <v>4</v>
      </c>
      <c r="O23" s="2">
        <v>35</v>
      </c>
      <c r="P23" s="38">
        <v>0</v>
      </c>
      <c r="Q23" s="38">
        <v>0</v>
      </c>
      <c r="R23" s="2">
        <f t="shared" si="13"/>
        <v>35</v>
      </c>
      <c r="S23" s="2">
        <f t="shared" si="13"/>
        <v>0</v>
      </c>
      <c r="T23" s="2">
        <f t="shared" si="13"/>
        <v>0</v>
      </c>
      <c r="U23" s="2">
        <f>(((10-$R23)*10000)+$S23)*10+$T23+$N23/1000</f>
        <v>-2499999.9959999998</v>
      </c>
    </row>
    <row r="24" spans="1:23">
      <c r="A24"/>
      <c r="B24"/>
      <c r="C24"/>
      <c r="D24"/>
      <c r="E24"/>
      <c r="F24"/>
      <c r="G24"/>
      <c r="J24"/>
      <c r="K24"/>
      <c r="L24"/>
      <c r="N24"/>
      <c r="O24"/>
      <c r="P24"/>
      <c r="Q24"/>
    </row>
    <row r="25" spans="1:23">
      <c r="A25"/>
      <c r="B25"/>
      <c r="C25"/>
      <c r="D25"/>
      <c r="E25"/>
      <c r="F25"/>
      <c r="G25"/>
      <c r="J25"/>
      <c r="K25"/>
      <c r="L25"/>
      <c r="N25"/>
      <c r="O25"/>
      <c r="P25"/>
      <c r="Q25"/>
    </row>
    <row r="26" spans="1:23">
      <c r="A26"/>
      <c r="B26"/>
      <c r="C26"/>
      <c r="D26"/>
      <c r="E26"/>
      <c r="F26"/>
      <c r="G26"/>
      <c r="J26"/>
      <c r="K26"/>
      <c r="L26"/>
      <c r="N26"/>
      <c r="O26"/>
      <c r="P26"/>
      <c r="Q26"/>
    </row>
    <row r="27" spans="1:23" ht="18">
      <c r="B27" s="66" t="s">
        <v>10</v>
      </c>
      <c r="C27" s="66" t="s">
        <v>124</v>
      </c>
      <c r="E27" s="66"/>
      <c r="G27" s="68"/>
      <c r="N27" s="34" t="s">
        <v>15</v>
      </c>
      <c r="O27" s="35"/>
      <c r="P27" s="35"/>
      <c r="Q27" s="36"/>
      <c r="R27" s="36"/>
      <c r="S27" s="36"/>
      <c r="T27" s="36"/>
      <c r="U27" s="37"/>
      <c r="V27" s="37"/>
      <c r="W27" s="37"/>
    </row>
    <row r="28" spans="1:23" ht="15.75" customHeight="1">
      <c r="B28" s="66"/>
      <c r="D28" s="66"/>
      <c r="E28" s="74"/>
      <c r="N28"/>
      <c r="R28" s="2"/>
      <c r="S28" s="2"/>
      <c r="T28" s="2"/>
    </row>
    <row r="29" spans="1:23" ht="15.75" thickBot="1">
      <c r="A29" s="87" t="s">
        <v>29</v>
      </c>
      <c r="B29" s="10" t="s">
        <v>9</v>
      </c>
      <c r="C29" s="10" t="s">
        <v>37</v>
      </c>
      <c r="D29" s="10" t="s">
        <v>6</v>
      </c>
      <c r="E29" s="10" t="s">
        <v>7</v>
      </c>
      <c r="F29" s="10" t="s">
        <v>28</v>
      </c>
      <c r="G29" s="43" t="s">
        <v>13</v>
      </c>
      <c r="H29" s="40" t="s">
        <v>33</v>
      </c>
      <c r="I29" s="40" t="s">
        <v>30</v>
      </c>
      <c r="J29" s="40" t="s">
        <v>31</v>
      </c>
      <c r="K29" s="40" t="s">
        <v>32</v>
      </c>
      <c r="L29" s="40" t="s">
        <v>24</v>
      </c>
      <c r="M29" s="12" t="s">
        <v>23</v>
      </c>
      <c r="N29" s="11" t="s">
        <v>37</v>
      </c>
      <c r="O29" s="13" t="s">
        <v>13</v>
      </c>
      <c r="P29" s="39" t="s">
        <v>34</v>
      </c>
      <c r="Q29" s="39" t="s">
        <v>35</v>
      </c>
      <c r="R29" s="14" t="s">
        <v>19</v>
      </c>
      <c r="S29" s="14" t="s">
        <v>20</v>
      </c>
      <c r="T29" s="14" t="s">
        <v>21</v>
      </c>
      <c r="U29" s="12" t="s">
        <v>22</v>
      </c>
    </row>
    <row r="30" spans="1:23" ht="15">
      <c r="B30" s="77"/>
      <c r="C30" s="77"/>
      <c r="D30" s="77"/>
      <c r="E30" s="77"/>
      <c r="F30" s="77"/>
      <c r="G30" s="78"/>
      <c r="H30" s="38"/>
      <c r="I30" s="38"/>
      <c r="N30"/>
      <c r="P30" s="38"/>
      <c r="Q30" s="38"/>
      <c r="R30" s="2"/>
      <c r="S30" s="2"/>
      <c r="T30" s="2"/>
    </row>
    <row r="31" spans="1:23">
      <c r="A31" s="86" t="str">
        <f>IF(AND(N32=""),1,"")</f>
        <v/>
      </c>
      <c r="B31" s="84">
        <f>IF(B30="",1,B30+1)</f>
        <v>1</v>
      </c>
      <c r="C31" s="84">
        <f ca="1">IF(M31="","",VLOOKUP($B31,INDIRECT(L31),2,FALSE))</f>
        <v>5</v>
      </c>
      <c r="D31" s="67" t="str">
        <f ca="1">IF($C31="","",IF(ISERROR(VLOOKUP(C31,Athletes,2,FALSE)),"Unknown Athlete",PROPER(VLOOKUP(C31,Athletes,2,FALSE))))</f>
        <v>Kaitlin Keaney</v>
      </c>
      <c r="E31" s="67" t="str">
        <f ca="1">IF($C31="","",IF(VLOOKUP(C31,Athletes,3,FALSE)="","",VLOOKUP(C31,Athletes,3,FALSE)))</f>
        <v>cac</v>
      </c>
      <c r="F31" s="67" t="str">
        <f ca="1">IF($C31="","",IF(ISERROR(VLOOKUP(C31,Athletes,7,FALSE)),"",VLOOKUP(C31,Athletes,7,FALSE)))</f>
        <v/>
      </c>
      <c r="G31" s="85">
        <f ca="1">IF(M31="","",VLOOKUP($B31,INDIRECT(L31),6,FALSE))</f>
        <v>34</v>
      </c>
      <c r="H31" s="38" t="str">
        <f ca="1">"U" &amp; ROW(H31)+1-$B31 &amp; ":U" &amp; ROW(H31)-$B31+VLOOKUP(1,INDIRECT("A" &amp; ROW(H31)+1-$B31 &amp; ":B999"),2,0)</f>
        <v>U31:U32</v>
      </c>
      <c r="I31" s="38" t="str">
        <f ca="1">"R" &amp; ROW(I31)+1-$B31 &amp; ":R" &amp; ROW(I31)-$B31+VLOOKUP(1,INDIRECT("A" &amp; ROW(I31)+1-$B31 &amp; ":B999"),2,0)</f>
        <v>R31:R32</v>
      </c>
      <c r="J31" s="38" t="str">
        <f ca="1">"S" &amp; ROW(J31)+1-$B31 &amp; ":S" &amp; ROW(J31)-$B31+VLOOKUP(1,INDIRECT("A" &amp; ROW(J31)+1-$B31 &amp; ":B999"),2,0)</f>
        <v>S31:S32</v>
      </c>
      <c r="K31" s="38" t="str">
        <f ca="1">"T" &amp; ROW(K31)+1-$B31 &amp; ":T" &amp; ROW(K31)-$B31+VLOOKUP(1,INDIRECT("A" &amp; ROW(K31)+1-$B31 &amp; ":B999"),2,0)</f>
        <v>T31:T32</v>
      </c>
      <c r="L31" s="38" t="str">
        <f ca="1">"M" &amp; ROW(I31)+1-$B31 &amp; ":U" &amp; ROW(I31)-$B31+VLOOKUP(1,INDIRECT("A" &amp; ROW(I31)+1-$B31 &amp; ":B999"),2,0)</f>
        <v>M31:U32</v>
      </c>
      <c r="M31">
        <f ca="1">IF(N31="","",RANK($U31,INDIRECT(H31),1))</f>
        <v>1</v>
      </c>
      <c r="N31">
        <v>5</v>
      </c>
      <c r="O31" s="2">
        <v>34</v>
      </c>
      <c r="P31" s="38">
        <v>0</v>
      </c>
      <c r="Q31" s="38">
        <v>0</v>
      </c>
      <c r="R31" s="2">
        <f t="shared" ref="R31:T32" si="14">O31</f>
        <v>34</v>
      </c>
      <c r="S31" s="2">
        <f t="shared" si="14"/>
        <v>0</v>
      </c>
      <c r="T31" s="2">
        <f t="shared" si="14"/>
        <v>0</v>
      </c>
      <c r="U31" s="2">
        <f>(((10-$R31)*10000)+$S31)*10+$T31+$N31/1000</f>
        <v>-2399999.9950000001</v>
      </c>
    </row>
    <row r="32" spans="1:23">
      <c r="A32" s="86">
        <f>IF(AND(N33=""),1,"")</f>
        <v>1</v>
      </c>
      <c r="B32" s="84">
        <f>IF(B31="",1,B31+1)</f>
        <v>2</v>
      </c>
      <c r="C32" s="84">
        <f ca="1">IF(M32="","",VLOOKUP($B32,INDIRECT(L32),2,FALSE))</f>
        <v>6</v>
      </c>
      <c r="D32" s="67" t="str">
        <f ca="1">IF($C32="","",IF(ISERROR(VLOOKUP(C32,Athletes,2,FALSE)),"Unknown Athlete",PROPER(VLOOKUP(C32,Athletes,2,FALSE))))</f>
        <v>Fraya Miller</v>
      </c>
      <c r="E32" s="67" t="str">
        <f ca="1">IF($C32="","",IF(VLOOKUP(C32,Athletes,3,FALSE)="","",VLOOKUP(C32,Athletes,3,FALSE)))</f>
        <v>N&amp;P</v>
      </c>
      <c r="F32" s="67" t="str">
        <f ca="1">IF($C32="","",IF(ISERROR(VLOOKUP(C32,Athletes,7,FALSE)),"",VLOOKUP(C32,Athletes,7,FALSE)))</f>
        <v/>
      </c>
      <c r="G32" s="85">
        <f ca="1">IF(M32="","",VLOOKUP($B32,INDIRECT(L32),6,FALSE))</f>
        <v>27</v>
      </c>
      <c r="H32" s="38" t="str">
        <f ca="1">"U" &amp; ROW(H32)+1-$B32 &amp; ":U" &amp; ROW(H32)-$B32+VLOOKUP(1,INDIRECT("A" &amp; ROW(H32)+1-$B32 &amp; ":B999"),2,0)</f>
        <v>U31:U32</v>
      </c>
      <c r="I32" s="38" t="str">
        <f ca="1">"R" &amp; ROW(I32)+1-$B32 &amp; ":R" &amp; ROW(I32)-$B32+VLOOKUP(1,INDIRECT("A" &amp; ROW(I32)+1-$B32 &amp; ":B999"),2,0)</f>
        <v>R31:R32</v>
      </c>
      <c r="J32" s="38" t="str">
        <f ca="1">"S" &amp; ROW(J32)+1-$B32 &amp; ":S" &amp; ROW(J32)-$B32+VLOOKUP(1,INDIRECT("A" &amp; ROW(J32)+1-$B32 &amp; ":B999"),2,0)</f>
        <v>S31:S32</v>
      </c>
      <c r="K32" s="38" t="str">
        <f ca="1">"T" &amp; ROW(K32)+1-$B32 &amp; ":T" &amp; ROW(K32)-$B32+VLOOKUP(1,INDIRECT("A" &amp; ROW(K32)+1-$B32 &amp; ":B999"),2,0)</f>
        <v>T31:T32</v>
      </c>
      <c r="L32" s="38" t="str">
        <f ca="1">"M" &amp; ROW(I32)+1-$B32 &amp; ":U" &amp; ROW(I32)-$B32+VLOOKUP(1,INDIRECT("A" &amp; ROW(I32)+1-$B32 &amp; ":B999"),2,0)</f>
        <v>M31:U32</v>
      </c>
      <c r="M32">
        <f ca="1">IF(N32="","",RANK($U32,INDIRECT(H32),1))</f>
        <v>2</v>
      </c>
      <c r="N32">
        <v>6</v>
      </c>
      <c r="O32" s="2">
        <v>27</v>
      </c>
      <c r="P32" s="38">
        <v>0</v>
      </c>
      <c r="Q32" s="38">
        <v>0</v>
      </c>
      <c r="R32" s="2">
        <f t="shared" si="14"/>
        <v>27</v>
      </c>
      <c r="S32" s="2">
        <f t="shared" si="14"/>
        <v>0</v>
      </c>
      <c r="T32" s="2">
        <f t="shared" si="14"/>
        <v>0</v>
      </c>
      <c r="U32" s="2">
        <f>(((10-$R32)*10000)+$S32)*10+$T32+$N32/1000</f>
        <v>-1699999.9939999999</v>
      </c>
    </row>
    <row r="33" spans="1:23">
      <c r="A33"/>
      <c r="B33"/>
      <c r="C33"/>
      <c r="D33"/>
      <c r="E33"/>
      <c r="F33"/>
      <c r="G33"/>
      <c r="J33"/>
      <c r="K33"/>
      <c r="L33"/>
      <c r="N33"/>
      <c r="O33"/>
      <c r="P33"/>
      <c r="Q33"/>
    </row>
    <row r="34" spans="1:23">
      <c r="A34"/>
      <c r="B34"/>
      <c r="C34"/>
      <c r="D34"/>
      <c r="E34"/>
      <c r="F34"/>
      <c r="G34"/>
      <c r="J34"/>
      <c r="K34"/>
      <c r="L34"/>
      <c r="N34"/>
      <c r="O34"/>
      <c r="P34"/>
      <c r="Q34"/>
    </row>
    <row r="35" spans="1:23">
      <c r="A35"/>
      <c r="B35"/>
      <c r="C35"/>
      <c r="D35"/>
      <c r="E35"/>
      <c r="F35"/>
      <c r="G35"/>
      <c r="J35"/>
      <c r="K35"/>
      <c r="L35"/>
      <c r="N35"/>
      <c r="O35"/>
      <c r="P35"/>
      <c r="Q35"/>
    </row>
    <row r="36" spans="1:23" ht="18">
      <c r="B36" s="66" t="s">
        <v>10</v>
      </c>
      <c r="C36" s="66" t="s">
        <v>125</v>
      </c>
      <c r="E36" s="66"/>
      <c r="G36" s="68"/>
      <c r="N36" s="34" t="s">
        <v>15</v>
      </c>
      <c r="O36" s="35"/>
      <c r="P36" s="35"/>
      <c r="Q36" s="36"/>
      <c r="R36" s="36"/>
      <c r="S36" s="36"/>
      <c r="T36" s="36"/>
      <c r="U36" s="37"/>
      <c r="V36" s="37"/>
      <c r="W36" s="37"/>
    </row>
    <row r="37" spans="1:23" ht="15.75" customHeight="1">
      <c r="B37" s="66"/>
      <c r="D37" s="66"/>
      <c r="E37" s="74"/>
      <c r="N37"/>
      <c r="R37" s="2"/>
      <c r="S37" s="2"/>
      <c r="T37" s="2"/>
    </row>
    <row r="38" spans="1:23" ht="15.75" thickBot="1">
      <c r="A38" s="87" t="s">
        <v>29</v>
      </c>
      <c r="B38" s="10" t="s">
        <v>9</v>
      </c>
      <c r="C38" s="10" t="s">
        <v>37</v>
      </c>
      <c r="D38" s="10" t="s">
        <v>6</v>
      </c>
      <c r="E38" s="10" t="s">
        <v>7</v>
      </c>
      <c r="F38" s="10" t="s">
        <v>28</v>
      </c>
      <c r="G38" s="43" t="s">
        <v>13</v>
      </c>
      <c r="H38" s="40" t="s">
        <v>33</v>
      </c>
      <c r="I38" s="40" t="s">
        <v>30</v>
      </c>
      <c r="J38" s="40" t="s">
        <v>31</v>
      </c>
      <c r="K38" s="40" t="s">
        <v>32</v>
      </c>
      <c r="L38" s="40" t="s">
        <v>24</v>
      </c>
      <c r="M38" s="12" t="s">
        <v>23</v>
      </c>
      <c r="N38" s="11" t="s">
        <v>37</v>
      </c>
      <c r="O38" s="13" t="s">
        <v>13</v>
      </c>
      <c r="P38" s="39" t="s">
        <v>34</v>
      </c>
      <c r="Q38" s="39" t="s">
        <v>35</v>
      </c>
      <c r="R38" s="14" t="s">
        <v>19</v>
      </c>
      <c r="S38" s="14" t="s">
        <v>20</v>
      </c>
      <c r="T38" s="14" t="s">
        <v>21</v>
      </c>
      <c r="U38" s="12" t="s">
        <v>22</v>
      </c>
    </row>
    <row r="39" spans="1:23" ht="15">
      <c r="B39" s="77"/>
      <c r="C39" s="77"/>
      <c r="D39" s="77"/>
      <c r="E39" s="77"/>
      <c r="F39" s="77"/>
      <c r="G39" s="78"/>
      <c r="H39" s="38"/>
      <c r="I39" s="38"/>
      <c r="N39"/>
      <c r="P39" s="38"/>
      <c r="Q39" s="38"/>
      <c r="R39" s="2"/>
      <c r="S39" s="2"/>
      <c r="T39" s="2"/>
    </row>
    <row r="40" spans="1:23">
      <c r="A40" s="86" t="str">
        <f>IF(AND(N41=""),1,"")</f>
        <v/>
      </c>
      <c r="B40" s="84">
        <f>IF(B39="",1,B39+1)</f>
        <v>1</v>
      </c>
      <c r="C40" s="84">
        <f ca="1">IF(M40="","",VLOOKUP($B40,INDIRECT(L40),2,FALSE))</f>
        <v>7</v>
      </c>
      <c r="D40" s="67" t="str">
        <f ca="1">IF($C40="","",IF(ISERROR(VLOOKUP(C40,Athletes,2,FALSE)),"Unknown Athlete",PROPER(VLOOKUP(C40,Athletes,2,FALSE))))</f>
        <v>Isaac Murray</v>
      </c>
      <c r="E40" s="67" t="str">
        <f ca="1">IF($C40="","",IF(VLOOKUP(C40,Athletes,3,FALSE)="","",VLOOKUP(C40,Athletes,3,FALSE)))</f>
        <v>cac</v>
      </c>
      <c r="F40" s="67" t="str">
        <f ca="1">IF($C40="","",IF(ISERROR(VLOOKUP(C40,Athletes,7,FALSE)),"",VLOOKUP(C40,Athletes,7,FALSE)))</f>
        <v/>
      </c>
      <c r="G40" s="85">
        <f ca="1">IF(M40="","",VLOOKUP($B40,INDIRECT(L40),6,FALSE))</f>
        <v>36</v>
      </c>
      <c r="H40" s="38" t="str">
        <f ca="1">"U" &amp; ROW(H40)+1-$B40 &amp; ":U" &amp; ROW(H40)-$B40+VLOOKUP(1,INDIRECT("A" &amp; ROW(H40)+1-$B40 &amp; ":B999"),2,0)</f>
        <v>U40:U42</v>
      </c>
      <c r="I40" s="38" t="str">
        <f ca="1">"R" &amp; ROW(I40)+1-$B40 &amp; ":R" &amp; ROW(I40)-$B40+VLOOKUP(1,INDIRECT("A" &amp; ROW(I40)+1-$B40 &amp; ":B999"),2,0)</f>
        <v>R40:R42</v>
      </c>
      <c r="J40" s="38" t="str">
        <f ca="1">"S" &amp; ROW(J40)+1-$B40 &amp; ":S" &amp; ROW(J40)-$B40+VLOOKUP(1,INDIRECT("A" &amp; ROW(J40)+1-$B40 &amp; ":B999"),2,0)</f>
        <v>S40:S42</v>
      </c>
      <c r="K40" s="38" t="str">
        <f ca="1">"T" &amp; ROW(K40)+1-$B40 &amp; ":T" &amp; ROW(K40)-$B40+VLOOKUP(1,INDIRECT("A" &amp; ROW(K40)+1-$B40 &amp; ":B999"),2,0)</f>
        <v>T40:T42</v>
      </c>
      <c r="L40" s="38" t="str">
        <f ca="1">"M" &amp; ROW(I40)+1-$B40 &amp; ":U" &amp; ROW(I40)-$B40+VLOOKUP(1,INDIRECT("A" &amp; ROW(I40)+1-$B40 &amp; ":B999"),2,0)</f>
        <v>M40:U42</v>
      </c>
      <c r="M40">
        <f ca="1">IF(N40="","",RANK($U40,INDIRECT(H40),1))</f>
        <v>3</v>
      </c>
      <c r="N40">
        <v>9</v>
      </c>
      <c r="O40" s="2">
        <v>29</v>
      </c>
      <c r="P40" s="38">
        <v>0</v>
      </c>
      <c r="Q40" s="38">
        <v>0</v>
      </c>
      <c r="R40" s="2">
        <f t="shared" ref="R40:T42" si="15">O40</f>
        <v>29</v>
      </c>
      <c r="S40" s="2">
        <f t="shared" si="15"/>
        <v>0</v>
      </c>
      <c r="T40" s="2">
        <f t="shared" si="15"/>
        <v>0</v>
      </c>
      <c r="U40" s="2">
        <f>(((10-$R40)*10000)+$S40)*10+$T40+$N40/1000</f>
        <v>-1899999.9909999999</v>
      </c>
    </row>
    <row r="41" spans="1:23">
      <c r="A41" s="86" t="str">
        <f>IF(AND(N42=""),1,"")</f>
        <v/>
      </c>
      <c r="B41" s="84">
        <f>IF(B40="",1,B40+1)</f>
        <v>2</v>
      </c>
      <c r="C41" s="84">
        <f ca="1">IF(M41="","",VLOOKUP($B41,INDIRECT(L41),2,FALSE))</f>
        <v>8</v>
      </c>
      <c r="D41" s="67" t="str">
        <f ca="1">IF($C41="","",IF(ISERROR(VLOOKUP(C41,Athletes,2,FALSE)),"Unknown Athlete",PROPER(VLOOKUP(C41,Athletes,2,FALSE))))</f>
        <v>Matthew Williams</v>
      </c>
      <c r="E41" s="67" t="str">
        <f ca="1">IF($C41="","",IF(VLOOKUP(C41,Athletes,3,FALSE)="","",VLOOKUP(C41,Athletes,3,FALSE)))</f>
        <v>cac</v>
      </c>
      <c r="F41" s="67" t="str">
        <f ca="1">IF($C41="","",IF(ISERROR(VLOOKUP(C41,Athletes,7,FALSE)),"",VLOOKUP(C41,Athletes,7,FALSE)))</f>
        <v/>
      </c>
      <c r="G41" s="85">
        <f ca="1">IF(M41="","",VLOOKUP($B41,INDIRECT(L41),6,FALSE))</f>
        <v>34</v>
      </c>
      <c r="H41" s="38" t="str">
        <f ca="1">"U" &amp; ROW(H41)+1-$B41 &amp; ":U" &amp; ROW(H41)-$B41+VLOOKUP(1,INDIRECT("A" &amp; ROW(H41)+1-$B41 &amp; ":B999"),2,0)</f>
        <v>U40:U42</v>
      </c>
      <c r="I41" s="38" t="str">
        <f ca="1">"R" &amp; ROW(I41)+1-$B41 &amp; ":R" &amp; ROW(I41)-$B41+VLOOKUP(1,INDIRECT("A" &amp; ROW(I41)+1-$B41 &amp; ":B999"),2,0)</f>
        <v>R40:R42</v>
      </c>
      <c r="J41" s="38" t="str">
        <f ca="1">"S" &amp; ROW(J41)+1-$B41 &amp; ":S" &amp; ROW(J41)-$B41+VLOOKUP(1,INDIRECT("A" &amp; ROW(J41)+1-$B41 &amp; ":B999"),2,0)</f>
        <v>S40:S42</v>
      </c>
      <c r="K41" s="38" t="str">
        <f ca="1">"T" &amp; ROW(K41)+1-$B41 &amp; ":T" &amp; ROW(K41)-$B41+VLOOKUP(1,INDIRECT("A" &amp; ROW(K41)+1-$B41 &amp; ":B999"),2,0)</f>
        <v>T40:T42</v>
      </c>
      <c r="L41" s="38" t="str">
        <f ca="1">"M" &amp; ROW(I41)+1-$B41 &amp; ":U" &amp; ROW(I41)-$B41+VLOOKUP(1,INDIRECT("A" &amp; ROW(I41)+1-$B41 &amp; ":B999"),2,0)</f>
        <v>M40:U42</v>
      </c>
      <c r="M41">
        <f ca="1">IF(N41="","",RANK($U41,INDIRECT(H41),1))</f>
        <v>1</v>
      </c>
      <c r="N41">
        <v>7</v>
      </c>
      <c r="O41" s="2">
        <v>36</v>
      </c>
      <c r="P41" s="38">
        <v>0</v>
      </c>
      <c r="Q41" s="38">
        <v>0</v>
      </c>
      <c r="R41" s="2">
        <f t="shared" si="15"/>
        <v>36</v>
      </c>
      <c r="S41" s="2">
        <f t="shared" si="15"/>
        <v>0</v>
      </c>
      <c r="T41" s="2">
        <f t="shared" si="15"/>
        <v>0</v>
      </c>
      <c r="U41" s="2">
        <f>(((10-$R41)*10000)+$S41)*10+$T41+$N41/1000</f>
        <v>-2599999.9929999998</v>
      </c>
    </row>
    <row r="42" spans="1:23">
      <c r="A42" s="86">
        <f>IF(AND(N43=""),1,"")</f>
        <v>1</v>
      </c>
      <c r="B42" s="84">
        <f>IF(B41="",1,B41+1)</f>
        <v>3</v>
      </c>
      <c r="C42" s="84">
        <f ca="1">IF(M42="","",VLOOKUP($B42,INDIRECT(L42),2,FALSE))</f>
        <v>9</v>
      </c>
      <c r="D42" s="67" t="str">
        <f ca="1">IF($C42="","",IF(ISERROR(VLOOKUP(C42,Athletes,2,FALSE)),"Unknown Athlete",PROPER(VLOOKUP(C42,Athletes,2,FALSE))))</f>
        <v>Rhys Johns</v>
      </c>
      <c r="E42" s="67" t="str">
        <f ca="1">IF($C42="","",IF(VLOOKUP(C42,Athletes,3,FALSE)="","",VLOOKUP(C42,Athletes,3,FALSE)))</f>
        <v>cac</v>
      </c>
      <c r="F42" s="67" t="str">
        <f ca="1">IF($C42="","",IF(ISERROR(VLOOKUP(C42,Athletes,7,FALSE)),"",VLOOKUP(C42,Athletes,7,FALSE)))</f>
        <v/>
      </c>
      <c r="G42" s="85">
        <f ca="1">IF(M42="","",VLOOKUP($B42,INDIRECT(L42),6,FALSE))</f>
        <v>29</v>
      </c>
      <c r="H42" s="38" t="str">
        <f ca="1">"U" &amp; ROW(H42)+1-$B42 &amp; ":U" &amp; ROW(H42)-$B42+VLOOKUP(1,INDIRECT("A" &amp; ROW(H42)+1-$B42 &amp; ":B999"),2,0)</f>
        <v>U40:U42</v>
      </c>
      <c r="I42" s="38" t="str">
        <f ca="1">"R" &amp; ROW(I42)+1-$B42 &amp; ":R" &amp; ROW(I42)-$B42+VLOOKUP(1,INDIRECT("A" &amp; ROW(I42)+1-$B42 &amp; ":B999"),2,0)</f>
        <v>R40:R42</v>
      </c>
      <c r="J42" s="38" t="str">
        <f ca="1">"S" &amp; ROW(J42)+1-$B42 &amp; ":S" &amp; ROW(J42)-$B42+VLOOKUP(1,INDIRECT("A" &amp; ROW(J42)+1-$B42 &amp; ":B999"),2,0)</f>
        <v>S40:S42</v>
      </c>
      <c r="K42" s="38" t="str">
        <f ca="1">"T" &amp; ROW(K42)+1-$B42 &amp; ":T" &amp; ROW(K42)-$B42+VLOOKUP(1,INDIRECT("A" &amp; ROW(K42)+1-$B42 &amp; ":B999"),2,0)</f>
        <v>T40:T42</v>
      </c>
      <c r="L42" s="38" t="str">
        <f ca="1">"M" &amp; ROW(I42)+1-$B42 &amp; ":U" &amp; ROW(I42)-$B42+VLOOKUP(1,INDIRECT("A" &amp; ROW(I42)+1-$B42 &amp; ":B999"),2,0)</f>
        <v>M40:U42</v>
      </c>
      <c r="M42">
        <f ca="1">IF(N42="","",RANK($U42,INDIRECT(H42),1))</f>
        <v>2</v>
      </c>
      <c r="N42">
        <v>8</v>
      </c>
      <c r="O42" s="2">
        <v>34</v>
      </c>
      <c r="P42" s="38">
        <v>0</v>
      </c>
      <c r="Q42" s="38">
        <v>0</v>
      </c>
      <c r="R42" s="2">
        <f t="shared" si="15"/>
        <v>34</v>
      </c>
      <c r="S42" s="2">
        <f t="shared" si="15"/>
        <v>0</v>
      </c>
      <c r="T42" s="2">
        <f t="shared" si="15"/>
        <v>0</v>
      </c>
      <c r="U42" s="2">
        <f>(((10-$R42)*10000)+$S42)*10+$T42+$N42/1000</f>
        <v>-2399999.9920000001</v>
      </c>
    </row>
    <row r="43" spans="1:23">
      <c r="A43"/>
      <c r="B43"/>
      <c r="C43"/>
      <c r="D43"/>
      <c r="E43"/>
      <c r="F43"/>
      <c r="G43"/>
      <c r="J43"/>
      <c r="K43"/>
      <c r="L43"/>
      <c r="N43"/>
      <c r="O43"/>
      <c r="P43"/>
      <c r="Q43"/>
    </row>
    <row r="44" spans="1:23">
      <c r="A44"/>
      <c r="B44"/>
      <c r="C44"/>
      <c r="D44"/>
      <c r="E44"/>
      <c r="F44"/>
      <c r="G44"/>
      <c r="J44"/>
      <c r="K44"/>
      <c r="L44"/>
      <c r="N44"/>
      <c r="O44"/>
      <c r="P44"/>
      <c r="Q44"/>
    </row>
    <row r="45" spans="1:23">
      <c r="A45"/>
      <c r="B45"/>
      <c r="C45"/>
      <c r="D45"/>
      <c r="E45"/>
      <c r="F45"/>
      <c r="G45"/>
      <c r="J45"/>
      <c r="K45"/>
      <c r="L45"/>
      <c r="N45"/>
      <c r="O45"/>
      <c r="P45"/>
      <c r="Q45"/>
    </row>
    <row r="46" spans="1:23" ht="18">
      <c r="B46" s="66" t="s">
        <v>10</v>
      </c>
      <c r="C46" s="66" t="s">
        <v>126</v>
      </c>
      <c r="E46" s="66"/>
      <c r="G46" s="68"/>
      <c r="N46" s="34" t="s">
        <v>15</v>
      </c>
      <c r="O46" s="35"/>
      <c r="P46" s="35"/>
      <c r="Q46" s="36"/>
      <c r="R46" s="36"/>
      <c r="S46" s="36"/>
      <c r="T46" s="36"/>
      <c r="U46" s="37"/>
      <c r="V46" s="37"/>
      <c r="W46" s="37"/>
    </row>
    <row r="47" spans="1:23" ht="15.75" customHeight="1">
      <c r="B47" s="66"/>
      <c r="D47" s="66"/>
      <c r="E47" s="74"/>
      <c r="N47"/>
      <c r="R47" s="2"/>
      <c r="S47" s="2"/>
      <c r="T47" s="2"/>
    </row>
    <row r="48" spans="1:23" ht="15.75" thickBot="1">
      <c r="A48" s="87" t="s">
        <v>29</v>
      </c>
      <c r="B48" s="10" t="s">
        <v>9</v>
      </c>
      <c r="C48" s="10" t="s">
        <v>37</v>
      </c>
      <c r="D48" s="10" t="s">
        <v>6</v>
      </c>
      <c r="E48" s="10" t="s">
        <v>7</v>
      </c>
      <c r="F48" s="10" t="s">
        <v>28</v>
      </c>
      <c r="G48" s="43" t="s">
        <v>13</v>
      </c>
      <c r="H48" s="40" t="s">
        <v>33</v>
      </c>
      <c r="I48" s="40" t="s">
        <v>30</v>
      </c>
      <c r="J48" s="40" t="s">
        <v>31</v>
      </c>
      <c r="K48" s="40" t="s">
        <v>32</v>
      </c>
      <c r="L48" s="40" t="s">
        <v>24</v>
      </c>
      <c r="M48" s="12" t="s">
        <v>23</v>
      </c>
      <c r="N48" s="11" t="s">
        <v>37</v>
      </c>
      <c r="O48" s="13" t="s">
        <v>13</v>
      </c>
      <c r="P48" s="39" t="s">
        <v>34</v>
      </c>
      <c r="Q48" s="39" t="s">
        <v>35</v>
      </c>
      <c r="R48" s="14" t="s">
        <v>19</v>
      </c>
      <c r="S48" s="14" t="s">
        <v>20</v>
      </c>
      <c r="T48" s="14" t="s">
        <v>21</v>
      </c>
      <c r="U48" s="12" t="s">
        <v>22</v>
      </c>
    </row>
    <row r="49" spans="1:23" ht="15">
      <c r="B49" s="77"/>
      <c r="C49" s="77"/>
      <c r="D49" s="77"/>
      <c r="E49" s="77"/>
      <c r="F49" s="77"/>
      <c r="G49" s="78"/>
      <c r="H49" s="38"/>
      <c r="I49" s="38"/>
      <c r="N49"/>
      <c r="P49" s="38"/>
      <c r="Q49" s="38"/>
      <c r="R49" s="2"/>
      <c r="S49" s="2"/>
      <c r="T49" s="2"/>
    </row>
    <row r="50" spans="1:23">
      <c r="A50" s="86">
        <f>IF(AND(N51=""),1,"")</f>
        <v>1</v>
      </c>
      <c r="B50" s="84">
        <f>IF(B49="",1,B49+1)</f>
        <v>1</v>
      </c>
      <c r="C50" s="84">
        <f ca="1">IF(M50="","",VLOOKUP($B50,INDIRECT(L50),2,FALSE))</f>
        <v>10</v>
      </c>
      <c r="D50" s="67" t="str">
        <f ca="1">IF($C50="","",IF(ISERROR(VLOOKUP(C50,Athletes,2,FALSE)),"Unknown Athlete",PROPER(VLOOKUP(C50,Athletes,2,FALSE))))</f>
        <v>Catherine Groves</v>
      </c>
      <c r="E50" s="67" t="str">
        <f ca="1">IF($C50="","",IF(VLOOKUP(C50,Athletes,3,FALSE)="","",VLOOKUP(C50,Athletes,3,FALSE)))</f>
        <v>cac</v>
      </c>
      <c r="F50" s="67" t="str">
        <f ca="1">IF($C50="","",IF(ISERROR(VLOOKUP(C50,Athletes,7,FALSE)),"",VLOOKUP(C50,Athletes,7,FALSE)))</f>
        <v/>
      </c>
      <c r="G50" s="85">
        <f ca="1">IF(M50="","",VLOOKUP($B50,INDIRECT(L50),6,FALSE))</f>
        <v>34</v>
      </c>
      <c r="H50" s="38" t="str">
        <f ca="1">"U" &amp; ROW(H50)+1-$B50 &amp; ":U" &amp; ROW(H50)-$B50+VLOOKUP(1,INDIRECT("A" &amp; ROW(H50)+1-$B50 &amp; ":B999"),2,0)</f>
        <v>U50:U50</v>
      </c>
      <c r="I50" s="38" t="str">
        <f ca="1">"R" &amp; ROW(I50)+1-$B50 &amp; ":R" &amp; ROW(I50)-$B50+VLOOKUP(1,INDIRECT("A" &amp; ROW(I50)+1-$B50 &amp; ":B999"),2,0)</f>
        <v>R50:R50</v>
      </c>
      <c r="J50" s="38" t="str">
        <f ca="1">"S" &amp; ROW(J50)+1-$B50 &amp; ":S" &amp; ROW(J50)-$B50+VLOOKUP(1,INDIRECT("A" &amp; ROW(J50)+1-$B50 &amp; ":B999"),2,0)</f>
        <v>S50:S50</v>
      </c>
      <c r="K50" s="38" t="str">
        <f ca="1">"T" &amp; ROW(K50)+1-$B50 &amp; ":T" &amp; ROW(K50)-$B50+VLOOKUP(1,INDIRECT("A" &amp; ROW(K50)+1-$B50 &amp; ":B999"),2,0)</f>
        <v>T50:T50</v>
      </c>
      <c r="L50" s="38" t="str">
        <f ca="1">"M" &amp; ROW(I50)+1-$B50 &amp; ":U" &amp; ROW(I50)-$B50+VLOOKUP(1,INDIRECT("A" &amp; ROW(I50)+1-$B50 &amp; ":B999"),2,0)</f>
        <v>M50:U50</v>
      </c>
      <c r="M50">
        <f ca="1">IF(N50="","",RANK($U50,INDIRECT(H50),1))</f>
        <v>1</v>
      </c>
      <c r="N50">
        <v>10</v>
      </c>
      <c r="O50" s="2">
        <v>34</v>
      </c>
      <c r="P50" s="38">
        <v>0</v>
      </c>
      <c r="Q50" s="38">
        <v>0</v>
      </c>
      <c r="R50" s="2">
        <f>O50</f>
        <v>34</v>
      </c>
      <c r="S50" s="2">
        <f>P50</f>
        <v>0</v>
      </c>
      <c r="T50" s="2">
        <f>Q50</f>
        <v>0</v>
      </c>
      <c r="U50" s="2">
        <f>(((10-$R50)*10000)+$S50)*10+$T50+$N50/1000</f>
        <v>-2399999.9900000002</v>
      </c>
    </row>
    <row r="51" spans="1:23">
      <c r="A51"/>
      <c r="B51"/>
      <c r="C51"/>
      <c r="D51"/>
      <c r="E51"/>
      <c r="F51"/>
      <c r="G51"/>
      <c r="J51"/>
      <c r="K51"/>
      <c r="L51"/>
      <c r="N51"/>
      <c r="O51"/>
      <c r="P51"/>
      <c r="Q51"/>
    </row>
    <row r="52" spans="1:23">
      <c r="A52"/>
      <c r="B52"/>
      <c r="C52"/>
      <c r="D52"/>
      <c r="E52"/>
      <c r="F52"/>
      <c r="G52"/>
      <c r="J52"/>
      <c r="K52"/>
      <c r="L52"/>
      <c r="N52"/>
      <c r="O52"/>
      <c r="P52"/>
      <c r="Q52"/>
    </row>
    <row r="53" spans="1:23">
      <c r="A53"/>
      <c r="B53"/>
      <c r="C53"/>
      <c r="D53"/>
      <c r="E53"/>
      <c r="F53"/>
      <c r="G53"/>
      <c r="J53"/>
      <c r="K53"/>
      <c r="L53"/>
      <c r="N53"/>
      <c r="O53"/>
      <c r="P53"/>
      <c r="Q53"/>
    </row>
    <row r="54" spans="1:23" ht="18">
      <c r="B54" s="66" t="s">
        <v>10</v>
      </c>
      <c r="C54" s="66" t="s">
        <v>127</v>
      </c>
      <c r="E54" s="66"/>
      <c r="G54" s="68"/>
      <c r="N54" s="34" t="s">
        <v>15</v>
      </c>
      <c r="O54" s="35"/>
      <c r="P54" s="35"/>
      <c r="Q54" s="36"/>
      <c r="R54" s="36"/>
      <c r="S54" s="36"/>
      <c r="T54" s="36"/>
      <c r="U54" s="37"/>
      <c r="V54" s="37"/>
      <c r="W54" s="37"/>
    </row>
    <row r="55" spans="1:23" ht="15.75" customHeight="1">
      <c r="B55" s="66"/>
      <c r="D55" s="66"/>
      <c r="E55" s="74"/>
      <c r="N55"/>
      <c r="R55" s="2"/>
      <c r="S55" s="2"/>
      <c r="T55" s="2"/>
    </row>
    <row r="56" spans="1:23" ht="15.75" thickBot="1">
      <c r="A56" s="87" t="s">
        <v>29</v>
      </c>
      <c r="B56" s="10" t="s">
        <v>9</v>
      </c>
      <c r="C56" s="10" t="s">
        <v>37</v>
      </c>
      <c r="D56" s="10" t="s">
        <v>6</v>
      </c>
      <c r="E56" s="10" t="s">
        <v>7</v>
      </c>
      <c r="F56" s="10" t="s">
        <v>28</v>
      </c>
      <c r="G56" s="43" t="s">
        <v>13</v>
      </c>
      <c r="H56" s="40" t="s">
        <v>33</v>
      </c>
      <c r="I56" s="40" t="s">
        <v>30</v>
      </c>
      <c r="J56" s="40" t="s">
        <v>31</v>
      </c>
      <c r="K56" s="40" t="s">
        <v>32</v>
      </c>
      <c r="L56" s="40" t="s">
        <v>24</v>
      </c>
      <c r="M56" s="12" t="s">
        <v>23</v>
      </c>
      <c r="N56" s="11" t="s">
        <v>37</v>
      </c>
      <c r="O56" s="13" t="s">
        <v>13</v>
      </c>
      <c r="P56" s="39" t="s">
        <v>34</v>
      </c>
      <c r="Q56" s="39" t="s">
        <v>35</v>
      </c>
      <c r="R56" s="14" t="s">
        <v>19</v>
      </c>
      <c r="S56" s="14" t="s">
        <v>20</v>
      </c>
      <c r="T56" s="14" t="s">
        <v>21</v>
      </c>
      <c r="U56" s="12" t="s">
        <v>22</v>
      </c>
    </row>
    <row r="57" spans="1:23" ht="15">
      <c r="B57" s="77"/>
      <c r="C57" s="77"/>
      <c r="D57" s="77"/>
      <c r="E57" s="77"/>
      <c r="F57" s="77"/>
      <c r="G57" s="78"/>
      <c r="H57" s="38"/>
      <c r="I57" s="38"/>
      <c r="N57"/>
      <c r="P57" s="38"/>
      <c r="Q57" s="38"/>
      <c r="R57" s="2"/>
      <c r="S57" s="2"/>
      <c r="T57" s="2"/>
    </row>
    <row r="58" spans="1:23">
      <c r="A58" s="86">
        <f>IF(AND(N59=""),1,"")</f>
        <v>1</v>
      </c>
      <c r="B58" s="84">
        <f>IF(B57="",1,B57+1)</f>
        <v>1</v>
      </c>
      <c r="C58" s="84">
        <f ca="1">IF(M58="","",VLOOKUP($B58,INDIRECT(L58),2,FALSE))</f>
        <v>11</v>
      </c>
      <c r="D58" s="67" t="str">
        <f ca="1">IF($C58="","",IF(ISERROR(VLOOKUP(C58,Athletes,2,FALSE)),"Unknown Athlete",PROPER(VLOOKUP(C58,Athletes,2,FALSE))))</f>
        <v>Leon Smith</v>
      </c>
      <c r="E58" s="67" t="str">
        <f ca="1">IF($C58="","",IF(VLOOKUP(C58,Athletes,3,FALSE)="","",VLOOKUP(C58,Athletes,3,FALSE)))</f>
        <v>cac</v>
      </c>
      <c r="F58" s="67" t="str">
        <f ca="1">IF($C58="","",IF(ISERROR(VLOOKUP(C58,Athletes,7,FALSE)),"",VLOOKUP(C58,Athletes,7,FALSE)))</f>
        <v/>
      </c>
      <c r="G58" s="85">
        <f ca="1">IF(M58="","",VLOOKUP($B58,INDIRECT(L58),6,FALSE))</f>
        <v>34</v>
      </c>
      <c r="H58" s="38" t="str">
        <f ca="1">"U" &amp; ROW(H58)+1-$B58 &amp; ":U" &amp; ROW(H58)-$B58+VLOOKUP(1,INDIRECT("A" &amp; ROW(H58)+1-$B58 &amp; ":B999"),2,0)</f>
        <v>U58:U58</v>
      </c>
      <c r="I58" s="38" t="str">
        <f ca="1">"R" &amp; ROW(I58)+1-$B58 &amp; ":R" &amp; ROW(I58)-$B58+VLOOKUP(1,INDIRECT("A" &amp; ROW(I58)+1-$B58 &amp; ":B999"),2,0)</f>
        <v>R58:R58</v>
      </c>
      <c r="J58" s="38" t="str">
        <f ca="1">"S" &amp; ROW(J58)+1-$B58 &amp; ":S" &amp; ROW(J58)-$B58+VLOOKUP(1,INDIRECT("A" &amp; ROW(J58)+1-$B58 &amp; ":B999"),2,0)</f>
        <v>S58:S58</v>
      </c>
      <c r="K58" s="38" t="str">
        <f ca="1">"T" &amp; ROW(K58)+1-$B58 &amp; ":T" &amp; ROW(K58)-$B58+VLOOKUP(1,INDIRECT("A" &amp; ROW(K58)+1-$B58 &amp; ":B999"),2,0)</f>
        <v>T58:T58</v>
      </c>
      <c r="L58" s="38" t="str">
        <f ca="1">"M" &amp; ROW(I58)+1-$B58 &amp; ":U" &amp; ROW(I58)-$B58+VLOOKUP(1,INDIRECT("A" &amp; ROW(I58)+1-$B58 &amp; ":B999"),2,0)</f>
        <v>M58:U58</v>
      </c>
      <c r="M58">
        <f ca="1">IF(N58="","",RANK($U58,INDIRECT(H58),1))</f>
        <v>1</v>
      </c>
      <c r="N58">
        <v>11</v>
      </c>
      <c r="O58" s="2">
        <v>34</v>
      </c>
      <c r="P58" s="38">
        <v>0</v>
      </c>
      <c r="Q58" s="38">
        <v>0</v>
      </c>
      <c r="R58" s="2">
        <f>O58</f>
        <v>34</v>
      </c>
      <c r="S58" s="2">
        <f>P58</f>
        <v>0</v>
      </c>
      <c r="T58" s="2">
        <f>Q58</f>
        <v>0</v>
      </c>
      <c r="U58" s="2">
        <f>(((10-$R58)*10000)+$S58)*10+$T58+$N58/1000</f>
        <v>-2399999.9890000001</v>
      </c>
    </row>
    <row r="59" spans="1:23">
      <c r="A59"/>
      <c r="B59"/>
      <c r="C59"/>
      <c r="D59"/>
      <c r="E59"/>
      <c r="F59"/>
      <c r="G59"/>
      <c r="J59"/>
      <c r="K59"/>
      <c r="L59"/>
      <c r="N59"/>
      <c r="O59"/>
      <c r="P59"/>
      <c r="Q59"/>
    </row>
    <row r="60" spans="1:23">
      <c r="A60"/>
      <c r="B60"/>
      <c r="C60"/>
      <c r="D60"/>
      <c r="E60"/>
      <c r="F60"/>
      <c r="G60"/>
      <c r="J60"/>
      <c r="K60"/>
      <c r="L60"/>
      <c r="N60"/>
      <c r="O60"/>
      <c r="P60"/>
      <c r="Q60"/>
    </row>
    <row r="61" spans="1:23">
      <c r="A61"/>
      <c r="B61"/>
      <c r="C61"/>
      <c r="D61"/>
      <c r="E61"/>
      <c r="F61"/>
      <c r="G61"/>
      <c r="J61"/>
      <c r="K61"/>
      <c r="L61"/>
      <c r="N61"/>
      <c r="O61"/>
      <c r="P61"/>
      <c r="Q61"/>
    </row>
    <row r="62" spans="1:23" ht="18">
      <c r="B62" s="66" t="s">
        <v>10</v>
      </c>
      <c r="C62" s="66" t="s">
        <v>128</v>
      </c>
      <c r="E62" s="66"/>
      <c r="G62" s="68"/>
      <c r="N62" s="34" t="s">
        <v>15</v>
      </c>
      <c r="O62" s="35"/>
      <c r="P62" s="35"/>
      <c r="Q62" s="36"/>
      <c r="R62" s="36"/>
      <c r="S62" s="36"/>
      <c r="T62" s="36"/>
      <c r="U62" s="37"/>
      <c r="V62" s="37"/>
      <c r="W62" s="37"/>
    </row>
    <row r="63" spans="1:23" ht="15.75" customHeight="1">
      <c r="B63" s="66"/>
      <c r="D63" s="66"/>
      <c r="E63" s="74"/>
      <c r="N63"/>
      <c r="R63" s="2"/>
      <c r="S63" s="2"/>
      <c r="T63" s="2"/>
    </row>
    <row r="64" spans="1:23" ht="15.75" thickBot="1">
      <c r="A64" s="87" t="s">
        <v>29</v>
      </c>
      <c r="B64" s="10" t="s">
        <v>9</v>
      </c>
      <c r="C64" s="10" t="s">
        <v>37</v>
      </c>
      <c r="D64" s="10" t="s">
        <v>6</v>
      </c>
      <c r="E64" s="10" t="s">
        <v>7</v>
      </c>
      <c r="F64" s="10" t="s">
        <v>28</v>
      </c>
      <c r="G64" s="43" t="s">
        <v>13</v>
      </c>
      <c r="H64" s="40" t="s">
        <v>33</v>
      </c>
      <c r="I64" s="40" t="s">
        <v>30</v>
      </c>
      <c r="J64" s="40" t="s">
        <v>31</v>
      </c>
      <c r="K64" s="40" t="s">
        <v>32</v>
      </c>
      <c r="L64" s="40" t="s">
        <v>24</v>
      </c>
      <c r="M64" s="12" t="s">
        <v>23</v>
      </c>
      <c r="N64" s="11" t="s">
        <v>37</v>
      </c>
      <c r="O64" s="13" t="s">
        <v>13</v>
      </c>
      <c r="P64" s="39" t="s">
        <v>34</v>
      </c>
      <c r="Q64" s="39" t="s">
        <v>35</v>
      </c>
      <c r="R64" s="14" t="s">
        <v>19</v>
      </c>
      <c r="S64" s="14" t="s">
        <v>20</v>
      </c>
      <c r="T64" s="14" t="s">
        <v>21</v>
      </c>
      <c r="U64" s="12" t="s">
        <v>22</v>
      </c>
    </row>
    <row r="65" spans="1:23" ht="15">
      <c r="B65" s="77"/>
      <c r="C65" s="77"/>
      <c r="D65" s="77"/>
      <c r="E65" s="77"/>
      <c r="F65" s="77"/>
      <c r="G65" s="78"/>
      <c r="H65" s="38"/>
      <c r="I65" s="38"/>
      <c r="N65"/>
      <c r="P65" s="38"/>
      <c r="Q65" s="38"/>
      <c r="R65" s="2"/>
      <c r="S65" s="2"/>
      <c r="T65" s="2"/>
    </row>
    <row r="66" spans="1:23">
      <c r="A66" s="86" t="str">
        <f>IF(AND(N67=""),1,"")</f>
        <v/>
      </c>
      <c r="B66" s="84">
        <f>IF(B65="",1,B65+1)</f>
        <v>1</v>
      </c>
      <c r="C66" s="84">
        <f ca="1">IF(M66="","",VLOOKUP($B66,INDIRECT(L66),2,FALSE))</f>
        <v>16</v>
      </c>
      <c r="D66" s="67" t="str">
        <f ca="1">IF($C66="","",IF(ISERROR(VLOOKUP(C66,Athletes,2,FALSE)),"Unknown Athlete",PROPER(VLOOKUP(C66,Athletes,2,FALSE))))</f>
        <v>Milly Hancock</v>
      </c>
      <c r="E66" s="67" t="str">
        <f ca="1">IF($C66="","",IF(VLOOKUP(C66,Athletes,3,FALSE)="","",VLOOKUP(C66,Athletes,3,FALSE)))</f>
        <v>cac</v>
      </c>
      <c r="F66" s="67" t="str">
        <f ca="1">IF($C66="","",IF(ISERROR(VLOOKUP(C66,Athletes,7,FALSE)),"",VLOOKUP(C66,Athletes,7,FALSE)))</f>
        <v/>
      </c>
      <c r="G66" s="85">
        <f ca="1">IF(M66="","",VLOOKUP($B66,INDIRECT(L66),6,FALSE))</f>
        <v>37</v>
      </c>
      <c r="H66" s="38" t="str">
        <f ca="1">"U" &amp; ROW(H66)+1-$B66 &amp; ":U" &amp; ROW(H66)-$B66+VLOOKUP(1,INDIRECT("A" &amp; ROW(H66)+1-$B66 &amp; ":B999"),2,0)</f>
        <v>U66:U70</v>
      </c>
      <c r="I66" s="38" t="str">
        <f ca="1">"R" &amp; ROW(I66)+1-$B66 &amp; ":R" &amp; ROW(I66)-$B66+VLOOKUP(1,INDIRECT("A" &amp; ROW(I66)+1-$B66 &amp; ":B999"),2,0)</f>
        <v>R66:R70</v>
      </c>
      <c r="J66" s="38" t="str">
        <f ca="1">"S" &amp; ROW(J66)+1-$B66 &amp; ":S" &amp; ROW(J66)-$B66+VLOOKUP(1,INDIRECT("A" &amp; ROW(J66)+1-$B66 &amp; ":B999"),2,0)</f>
        <v>S66:S70</v>
      </c>
      <c r="K66" s="38" t="str">
        <f ca="1">"T" &amp; ROW(K66)+1-$B66 &amp; ":T" &amp; ROW(K66)-$B66+VLOOKUP(1,INDIRECT("A" &amp; ROW(K66)+1-$B66 &amp; ":B999"),2,0)</f>
        <v>T66:T70</v>
      </c>
      <c r="L66" s="38" t="str">
        <f ca="1">"M" &amp; ROW(I66)+1-$B66 &amp; ":U" &amp; ROW(I66)-$B66+VLOOKUP(1,INDIRECT("A" &amp; ROW(I66)+1-$B66 &amp; ":B999"),2,0)</f>
        <v>M66:U70</v>
      </c>
      <c r="M66">
        <f ca="1">IF(N66="","",RANK($U66,INDIRECT(H66),1))</f>
        <v>5</v>
      </c>
      <c r="N66">
        <v>15</v>
      </c>
      <c r="O66" s="2">
        <v>32</v>
      </c>
      <c r="P66" s="38">
        <v>0</v>
      </c>
      <c r="Q66" s="38">
        <v>0</v>
      </c>
      <c r="R66" s="2">
        <f t="shared" ref="R66:T70" si="16">O66</f>
        <v>32</v>
      </c>
      <c r="S66" s="2">
        <f t="shared" si="16"/>
        <v>0</v>
      </c>
      <c r="T66" s="2">
        <f t="shared" si="16"/>
        <v>0</v>
      </c>
      <c r="U66" s="2">
        <f>(((10-$R66)*10000)+$S66)*10+$T66+$N66/1000</f>
        <v>-2199999.9849999999</v>
      </c>
    </row>
    <row r="67" spans="1:23">
      <c r="A67" s="86" t="str">
        <f>IF(AND(N68=""),1,"")</f>
        <v/>
      </c>
      <c r="B67" s="84">
        <f>IF(B66="",1,B66+1)</f>
        <v>2</v>
      </c>
      <c r="C67" s="84">
        <f ca="1">IF(M67="","",VLOOKUP($B67,INDIRECT(L67),2,FALSE))</f>
        <v>13</v>
      </c>
      <c r="D67" s="67" t="str">
        <f ca="1">IF($C67="","",IF(ISERROR(VLOOKUP(C67,Athletes,2,FALSE)),"Unknown Athlete",PROPER(VLOOKUP(C67,Athletes,2,FALSE))))</f>
        <v>Karenza Riley</v>
      </c>
      <c r="E67" s="67" t="str">
        <f ca="1">IF($C67="","",IF(VLOOKUP(C67,Athletes,3,FALSE)="","",VLOOKUP(C67,Athletes,3,FALSE)))</f>
        <v>cac</v>
      </c>
      <c r="F67" s="67" t="str">
        <f ca="1">IF($C67="","",IF(ISERROR(VLOOKUP(C67,Athletes,7,FALSE)),"",VLOOKUP(C67,Athletes,7,FALSE)))</f>
        <v/>
      </c>
      <c r="G67" s="85">
        <f ca="1">IF(M67="","",VLOOKUP($B67,INDIRECT(L67),6,FALSE))</f>
        <v>36</v>
      </c>
      <c r="H67" s="38" t="str">
        <f ca="1">"U" &amp; ROW(H67)+1-$B67 &amp; ":U" &amp; ROW(H67)-$B67+VLOOKUP(1,INDIRECT("A" &amp; ROW(H67)+1-$B67 &amp; ":B999"),2,0)</f>
        <v>U66:U70</v>
      </c>
      <c r="I67" s="38" t="str">
        <f ca="1">"R" &amp; ROW(I67)+1-$B67 &amp; ":R" &amp; ROW(I67)-$B67+VLOOKUP(1,INDIRECT("A" &amp; ROW(I67)+1-$B67 &amp; ":B999"),2,0)</f>
        <v>R66:R70</v>
      </c>
      <c r="J67" s="38" t="str">
        <f ca="1">"S" &amp; ROW(J67)+1-$B67 &amp; ":S" &amp; ROW(J67)-$B67+VLOOKUP(1,INDIRECT("A" &amp; ROW(J67)+1-$B67 &amp; ":B999"),2,0)</f>
        <v>S66:S70</v>
      </c>
      <c r="K67" s="38" t="str">
        <f ca="1">"T" &amp; ROW(K67)+1-$B67 &amp; ":T" &amp; ROW(K67)-$B67+VLOOKUP(1,INDIRECT("A" &amp; ROW(K67)+1-$B67 &amp; ":B999"),2,0)</f>
        <v>T66:T70</v>
      </c>
      <c r="L67" s="38" t="str">
        <f ca="1">"M" &amp; ROW(I67)+1-$B67 &amp; ":U" &amp; ROW(I67)-$B67+VLOOKUP(1,INDIRECT("A" &amp; ROW(I67)+1-$B67 &amp; ":B999"),2,0)</f>
        <v>M66:U70</v>
      </c>
      <c r="M67">
        <f ca="1">IF(N67="","",RANK($U67,INDIRECT(H67),1))</f>
        <v>3</v>
      </c>
      <c r="N67">
        <v>14</v>
      </c>
      <c r="O67" s="2">
        <v>36</v>
      </c>
      <c r="P67" s="38">
        <v>0</v>
      </c>
      <c r="Q67" s="38">
        <v>0</v>
      </c>
      <c r="R67" s="2">
        <f t="shared" si="16"/>
        <v>36</v>
      </c>
      <c r="S67" s="2">
        <f t="shared" si="16"/>
        <v>0</v>
      </c>
      <c r="T67" s="2">
        <f t="shared" si="16"/>
        <v>0</v>
      </c>
      <c r="U67" s="2">
        <f>(((10-$R67)*10000)+$S67)*10+$T67+$N67/1000</f>
        <v>-2599999.986</v>
      </c>
    </row>
    <row r="68" spans="1:23">
      <c r="A68" s="86" t="str">
        <f>IF(AND(N69=""),1,"")</f>
        <v/>
      </c>
      <c r="B68" s="84">
        <f>IF(B67="",1,B67+1)</f>
        <v>3</v>
      </c>
      <c r="C68" s="84">
        <f ca="1">IF(M68="","",VLOOKUP($B68,INDIRECT(L68),2,FALSE))</f>
        <v>14</v>
      </c>
      <c r="D68" s="67" t="str">
        <f ca="1">IF($C68="","",IF(ISERROR(VLOOKUP(C68,Athletes,2,FALSE)),"Unknown Athlete",PROPER(VLOOKUP(C68,Athletes,2,FALSE))))</f>
        <v>Kizzy Dymond</v>
      </c>
      <c r="E68" s="67" t="str">
        <f ca="1">IF($C68="","",IF(VLOOKUP(C68,Athletes,3,FALSE)="","",VLOOKUP(C68,Athletes,3,FALSE)))</f>
        <v>cac</v>
      </c>
      <c r="F68" s="67" t="str">
        <f ca="1">IF($C68="","",IF(ISERROR(VLOOKUP(C68,Athletes,7,FALSE)),"",VLOOKUP(C68,Athletes,7,FALSE)))</f>
        <v/>
      </c>
      <c r="G68" s="85">
        <f ca="1">IF(M68="","",VLOOKUP($B68,INDIRECT(L68),6,FALSE))</f>
        <v>36</v>
      </c>
      <c r="H68" s="38" t="str">
        <f ca="1">"U" &amp; ROW(H68)+1-$B68 &amp; ":U" &amp; ROW(H68)-$B68+VLOOKUP(1,INDIRECT("A" &amp; ROW(H68)+1-$B68 &amp; ":B999"),2,0)</f>
        <v>U66:U70</v>
      </c>
      <c r="I68" s="38" t="str">
        <f ca="1">"R" &amp; ROW(I68)+1-$B68 &amp; ":R" &amp; ROW(I68)-$B68+VLOOKUP(1,INDIRECT("A" &amp; ROW(I68)+1-$B68 &amp; ":B999"),2,0)</f>
        <v>R66:R70</v>
      </c>
      <c r="J68" s="38" t="str">
        <f ca="1">"S" &amp; ROW(J68)+1-$B68 &amp; ":S" &amp; ROW(J68)-$B68+VLOOKUP(1,INDIRECT("A" &amp; ROW(J68)+1-$B68 &amp; ":B999"),2,0)</f>
        <v>S66:S70</v>
      </c>
      <c r="K68" s="38" t="str">
        <f ca="1">"T" &amp; ROW(K68)+1-$B68 &amp; ":T" &amp; ROW(K68)-$B68+VLOOKUP(1,INDIRECT("A" &amp; ROW(K68)+1-$B68 &amp; ":B999"),2,0)</f>
        <v>T66:T70</v>
      </c>
      <c r="L68" s="38" t="str">
        <f ca="1">"M" &amp; ROW(I68)+1-$B68 &amp; ":U" &amp; ROW(I68)-$B68+VLOOKUP(1,INDIRECT("A" &amp; ROW(I68)+1-$B68 &amp; ":B999"),2,0)</f>
        <v>M66:U70</v>
      </c>
      <c r="M68">
        <f ca="1">IF(N68="","",RANK($U68,INDIRECT(H68),1))</f>
        <v>1</v>
      </c>
      <c r="N68">
        <v>16</v>
      </c>
      <c r="O68" s="2">
        <v>37</v>
      </c>
      <c r="P68" s="38">
        <v>0</v>
      </c>
      <c r="Q68" s="38">
        <v>0</v>
      </c>
      <c r="R68" s="2">
        <f t="shared" si="16"/>
        <v>37</v>
      </c>
      <c r="S68" s="2">
        <f t="shared" si="16"/>
        <v>0</v>
      </c>
      <c r="T68" s="2">
        <f t="shared" si="16"/>
        <v>0</v>
      </c>
      <c r="U68" s="2">
        <f>(((10-$R68)*10000)+$S68)*10+$T68+$N68/1000</f>
        <v>-2699999.9840000002</v>
      </c>
    </row>
    <row r="69" spans="1:23">
      <c r="A69" s="86" t="str">
        <f>IF(AND(N70=""),1,"")</f>
        <v/>
      </c>
      <c r="B69" s="84">
        <f>IF(B68="",1,B68+1)</f>
        <v>4</v>
      </c>
      <c r="C69" s="84">
        <f ca="1">IF(M69="","",VLOOKUP($B69,INDIRECT(L69),2,FALSE))</f>
        <v>17</v>
      </c>
      <c r="D69" s="67" t="str">
        <f ca="1">IF($C69="","",IF(ISERROR(VLOOKUP(C69,Athletes,2,FALSE)),"Unknown Athlete",PROPER(VLOOKUP(C69,Athletes,2,FALSE))))</f>
        <v>Beth Ireland</v>
      </c>
      <c r="E69" s="67" t="str">
        <f ca="1">IF($C69="","",IF(VLOOKUP(C69,Athletes,3,FALSE)="","",VLOOKUP(C69,Athletes,3,FALSE)))</f>
        <v>cac</v>
      </c>
      <c r="F69" s="67" t="str">
        <f ca="1">IF($C69="","",IF(ISERROR(VLOOKUP(C69,Athletes,7,FALSE)),"",VLOOKUP(C69,Athletes,7,FALSE)))</f>
        <v/>
      </c>
      <c r="G69" s="85">
        <f ca="1">IF(M69="","",VLOOKUP($B69,INDIRECT(L69),6,FALSE))</f>
        <v>36</v>
      </c>
      <c r="H69" s="38" t="str">
        <f ca="1">"U" &amp; ROW(H69)+1-$B69 &amp; ":U" &amp; ROW(H69)-$B69+VLOOKUP(1,INDIRECT("A" &amp; ROW(H69)+1-$B69 &amp; ":B999"),2,0)</f>
        <v>U66:U70</v>
      </c>
      <c r="I69" s="38" t="str">
        <f ca="1">"R" &amp; ROW(I69)+1-$B69 &amp; ":R" &amp; ROW(I69)-$B69+VLOOKUP(1,INDIRECT("A" &amp; ROW(I69)+1-$B69 &amp; ":B999"),2,0)</f>
        <v>R66:R70</v>
      </c>
      <c r="J69" s="38" t="str">
        <f ca="1">"S" &amp; ROW(J69)+1-$B69 &amp; ":S" &amp; ROW(J69)-$B69+VLOOKUP(1,INDIRECT("A" &amp; ROW(J69)+1-$B69 &amp; ":B999"),2,0)</f>
        <v>S66:S70</v>
      </c>
      <c r="K69" s="38" t="str">
        <f ca="1">"T" &amp; ROW(K69)+1-$B69 &amp; ":T" &amp; ROW(K69)-$B69+VLOOKUP(1,INDIRECT("A" &amp; ROW(K69)+1-$B69 &amp; ":B999"),2,0)</f>
        <v>T66:T70</v>
      </c>
      <c r="L69" s="38" t="str">
        <f ca="1">"M" &amp; ROW(I69)+1-$B69 &amp; ":U" &amp; ROW(I69)-$B69+VLOOKUP(1,INDIRECT("A" &amp; ROW(I69)+1-$B69 &amp; ":B999"),2,0)</f>
        <v>M66:U70</v>
      </c>
      <c r="M69">
        <f ca="1">IF(N69="","",RANK($U69,INDIRECT(H69),1))</f>
        <v>4</v>
      </c>
      <c r="N69">
        <v>17</v>
      </c>
      <c r="O69" s="2">
        <v>36</v>
      </c>
      <c r="P69" s="38">
        <v>0</v>
      </c>
      <c r="Q69" s="38">
        <v>0</v>
      </c>
      <c r="R69" s="2">
        <f t="shared" si="16"/>
        <v>36</v>
      </c>
      <c r="S69" s="2">
        <f t="shared" si="16"/>
        <v>0</v>
      </c>
      <c r="T69" s="2">
        <f t="shared" si="16"/>
        <v>0</v>
      </c>
      <c r="U69" s="2">
        <f>(((10-$R69)*10000)+$S69)*10+$T69+$N69/1000</f>
        <v>-2599999.983</v>
      </c>
    </row>
    <row r="70" spans="1:23">
      <c r="A70" s="86">
        <f>IF(AND(N71=""),1,"")</f>
        <v>1</v>
      </c>
      <c r="B70" s="84">
        <f>IF(B69="",1,B69+1)</f>
        <v>5</v>
      </c>
      <c r="C70" s="84">
        <f ca="1">IF(M70="","",VLOOKUP($B70,INDIRECT(L70),2,FALSE))</f>
        <v>15</v>
      </c>
      <c r="D70" s="67" t="str">
        <f ca="1">IF($C70="","",IF(ISERROR(VLOOKUP(C70,Athletes,2,FALSE)),"Unknown Athlete",PROPER(VLOOKUP(C70,Athletes,2,FALSE))))</f>
        <v>Jenna Dymond</v>
      </c>
      <c r="E70" s="67" t="str">
        <f ca="1">IF($C70="","",IF(VLOOKUP(C70,Athletes,3,FALSE)="","",VLOOKUP(C70,Athletes,3,FALSE)))</f>
        <v>cac</v>
      </c>
      <c r="F70" s="67" t="str">
        <f ca="1">IF($C70="","",IF(ISERROR(VLOOKUP(C70,Athletes,7,FALSE)),"",VLOOKUP(C70,Athletes,7,FALSE)))</f>
        <v/>
      </c>
      <c r="G70" s="85">
        <f ca="1">IF(M70="","",VLOOKUP($B70,INDIRECT(L70),6,FALSE))</f>
        <v>32</v>
      </c>
      <c r="H70" s="38" t="str">
        <f ca="1">"U" &amp; ROW(H70)+1-$B70 &amp; ":U" &amp; ROW(H70)-$B70+VLOOKUP(1,INDIRECT("A" &amp; ROW(H70)+1-$B70 &amp; ":B999"),2,0)</f>
        <v>U66:U70</v>
      </c>
      <c r="I70" s="38" t="str">
        <f ca="1">"R" &amp; ROW(I70)+1-$B70 &amp; ":R" &amp; ROW(I70)-$B70+VLOOKUP(1,INDIRECT("A" &amp; ROW(I70)+1-$B70 &amp; ":B999"),2,0)</f>
        <v>R66:R70</v>
      </c>
      <c r="J70" s="38" t="str">
        <f ca="1">"S" &amp; ROW(J70)+1-$B70 &amp; ":S" &amp; ROW(J70)-$B70+VLOOKUP(1,INDIRECT("A" &amp; ROW(J70)+1-$B70 &amp; ":B999"),2,0)</f>
        <v>S66:S70</v>
      </c>
      <c r="K70" s="38" t="str">
        <f ca="1">"T" &amp; ROW(K70)+1-$B70 &amp; ":T" &amp; ROW(K70)-$B70+VLOOKUP(1,INDIRECT("A" &amp; ROW(K70)+1-$B70 &amp; ":B999"),2,0)</f>
        <v>T66:T70</v>
      </c>
      <c r="L70" s="38" t="str">
        <f ca="1">"M" &amp; ROW(I70)+1-$B70 &amp; ":U" &amp; ROW(I70)-$B70+VLOOKUP(1,INDIRECT("A" &amp; ROW(I70)+1-$B70 &amp; ":B999"),2,0)</f>
        <v>M66:U70</v>
      </c>
      <c r="M70">
        <f ca="1">IF(N70="","",RANK($U70,INDIRECT(H70),1))</f>
        <v>2</v>
      </c>
      <c r="N70">
        <v>13</v>
      </c>
      <c r="O70" s="2">
        <v>36</v>
      </c>
      <c r="P70" s="38">
        <v>0</v>
      </c>
      <c r="Q70" s="38">
        <v>0</v>
      </c>
      <c r="R70" s="2">
        <f t="shared" si="16"/>
        <v>36</v>
      </c>
      <c r="S70" s="2">
        <f t="shared" si="16"/>
        <v>0</v>
      </c>
      <c r="T70" s="2">
        <f t="shared" si="16"/>
        <v>0</v>
      </c>
      <c r="U70" s="2">
        <f>(((10-$R70)*10000)+$S70)*10+$T70+$N70/1000</f>
        <v>-2599999.9870000002</v>
      </c>
    </row>
    <row r="71" spans="1:23">
      <c r="A71"/>
      <c r="B71"/>
      <c r="C71"/>
      <c r="D71"/>
      <c r="E71"/>
      <c r="F71"/>
      <c r="G71"/>
      <c r="J71"/>
      <c r="K71"/>
      <c r="L71"/>
      <c r="N71"/>
      <c r="O71"/>
      <c r="P71"/>
      <c r="Q71"/>
    </row>
    <row r="72" spans="1:23">
      <c r="A72"/>
      <c r="B72"/>
      <c r="C72"/>
      <c r="D72"/>
      <c r="E72"/>
      <c r="F72"/>
      <c r="G72"/>
      <c r="J72"/>
      <c r="K72"/>
      <c r="L72"/>
      <c r="N72"/>
      <c r="O72"/>
      <c r="P72"/>
      <c r="Q72"/>
    </row>
    <row r="73" spans="1:23">
      <c r="A73"/>
      <c r="B73"/>
      <c r="C73"/>
      <c r="D73"/>
      <c r="E73"/>
      <c r="F73"/>
      <c r="G73"/>
      <c r="J73"/>
      <c r="K73"/>
      <c r="L73"/>
      <c r="N73"/>
      <c r="O73"/>
      <c r="P73"/>
      <c r="Q73"/>
    </row>
    <row r="74" spans="1:23" ht="18">
      <c r="B74" s="66" t="s">
        <v>10</v>
      </c>
      <c r="C74" s="66" t="s">
        <v>129</v>
      </c>
      <c r="E74" s="66"/>
      <c r="G74" s="68"/>
      <c r="N74" s="34" t="s">
        <v>15</v>
      </c>
      <c r="O74" s="35"/>
      <c r="P74" s="35"/>
      <c r="Q74" s="36"/>
      <c r="R74" s="36"/>
      <c r="S74" s="36"/>
      <c r="T74" s="36"/>
      <c r="U74" s="37"/>
      <c r="V74" s="37"/>
      <c r="W74" s="37"/>
    </row>
    <row r="75" spans="1:23" ht="15.75" customHeight="1">
      <c r="B75" s="66"/>
      <c r="D75" s="66"/>
      <c r="E75" s="74"/>
      <c r="N75"/>
      <c r="R75" s="2"/>
      <c r="S75" s="2"/>
      <c r="T75" s="2"/>
    </row>
    <row r="76" spans="1:23" ht="15.75" thickBot="1">
      <c r="A76" s="87" t="s">
        <v>29</v>
      </c>
      <c r="B76" s="10" t="s">
        <v>9</v>
      </c>
      <c r="C76" s="10" t="s">
        <v>37</v>
      </c>
      <c r="D76" s="10" t="s">
        <v>6</v>
      </c>
      <c r="E76" s="10" t="s">
        <v>7</v>
      </c>
      <c r="F76" s="10" t="s">
        <v>28</v>
      </c>
      <c r="G76" s="43" t="s">
        <v>13</v>
      </c>
      <c r="H76" s="40" t="s">
        <v>33</v>
      </c>
      <c r="I76" s="40" t="s">
        <v>30</v>
      </c>
      <c r="J76" s="40" t="s">
        <v>31</v>
      </c>
      <c r="K76" s="40" t="s">
        <v>32</v>
      </c>
      <c r="L76" s="40" t="s">
        <v>24</v>
      </c>
      <c r="M76" s="12" t="s">
        <v>23</v>
      </c>
      <c r="N76" s="11" t="s">
        <v>37</v>
      </c>
      <c r="O76" s="13" t="s">
        <v>13</v>
      </c>
      <c r="P76" s="39" t="s">
        <v>34</v>
      </c>
      <c r="Q76" s="39" t="s">
        <v>35</v>
      </c>
      <c r="R76" s="14" t="s">
        <v>19</v>
      </c>
      <c r="S76" s="14" t="s">
        <v>20</v>
      </c>
      <c r="T76" s="14" t="s">
        <v>21</v>
      </c>
      <c r="U76" s="12" t="s">
        <v>22</v>
      </c>
    </row>
    <row r="77" spans="1:23" ht="15">
      <c r="B77" s="77"/>
      <c r="C77" s="77"/>
      <c r="D77" s="77"/>
      <c r="E77" s="77"/>
      <c r="F77" s="77"/>
      <c r="G77" s="78"/>
      <c r="H77" s="38"/>
      <c r="I77" s="38"/>
      <c r="N77"/>
      <c r="P77" s="38"/>
      <c r="Q77" s="38"/>
      <c r="R77" s="2"/>
      <c r="S77" s="2"/>
      <c r="T77" s="2"/>
    </row>
    <row r="78" spans="1:23">
      <c r="A78" s="86">
        <f>IF(AND(N79=""),1,"")</f>
        <v>1</v>
      </c>
      <c r="B78" s="84">
        <f>IF(B77="",1,B77+1)</f>
        <v>1</v>
      </c>
      <c r="C78" s="84">
        <f ca="1">IF(M78="","",VLOOKUP($B78,INDIRECT(L78),2,FALSE))</f>
        <v>18</v>
      </c>
      <c r="D78" s="67" t="str">
        <f ca="1">IF($C78="","",IF(ISERROR(VLOOKUP(C78,Athletes,2,FALSE)),"Unknown Athlete",PROPER(VLOOKUP(C78,Athletes,2,FALSE))))</f>
        <v>Amelia Ireland</v>
      </c>
      <c r="E78" s="67" t="str">
        <f ca="1">IF($C78="","",IF(VLOOKUP(C78,Athletes,3,FALSE)="","",VLOOKUP(C78,Athletes,3,FALSE)))</f>
        <v>cac</v>
      </c>
      <c r="F78" s="67" t="str">
        <f ca="1">IF($C78="","",IF(ISERROR(VLOOKUP(C78,Athletes,7,FALSE)),"",VLOOKUP(C78,Athletes,7,FALSE)))</f>
        <v/>
      </c>
      <c r="G78" s="85">
        <f ca="1">IF(M78="","",VLOOKUP($B78,INDIRECT(L78),6,FALSE))</f>
        <v>35</v>
      </c>
      <c r="H78" s="38" t="str">
        <f ca="1">"U" &amp; ROW(H78)+1-$B78 &amp; ":U" &amp; ROW(H78)-$B78+VLOOKUP(1,INDIRECT("A" &amp; ROW(H78)+1-$B78 &amp; ":B999"),2,0)</f>
        <v>U78:U78</v>
      </c>
      <c r="I78" s="38" t="str">
        <f ca="1">"R" &amp; ROW(I78)+1-$B78 &amp; ":R" &amp; ROW(I78)-$B78+VLOOKUP(1,INDIRECT("A" &amp; ROW(I78)+1-$B78 &amp; ":B999"),2,0)</f>
        <v>R78:R78</v>
      </c>
      <c r="J78" s="38" t="str">
        <f ca="1">"S" &amp; ROW(J78)+1-$B78 &amp; ":S" &amp; ROW(J78)-$B78+VLOOKUP(1,INDIRECT("A" &amp; ROW(J78)+1-$B78 &amp; ":B999"),2,0)</f>
        <v>S78:S78</v>
      </c>
      <c r="K78" s="38" t="str">
        <f ca="1">"T" &amp; ROW(K78)+1-$B78 &amp; ":T" &amp; ROW(K78)-$B78+VLOOKUP(1,INDIRECT("A" &amp; ROW(K78)+1-$B78 &amp; ":B999"),2,0)</f>
        <v>T78:T78</v>
      </c>
      <c r="L78" s="38" t="str">
        <f ca="1">"M" &amp; ROW(I78)+1-$B78 &amp; ":U" &amp; ROW(I78)-$B78+VLOOKUP(1,INDIRECT("A" &amp; ROW(I78)+1-$B78 &amp; ":B999"),2,0)</f>
        <v>M78:U78</v>
      </c>
      <c r="M78">
        <f ca="1">IF(N78="","",RANK($U78,INDIRECT(H78),1))</f>
        <v>1</v>
      </c>
      <c r="N78">
        <v>18</v>
      </c>
      <c r="O78" s="2">
        <v>35</v>
      </c>
      <c r="P78" s="38">
        <v>0</v>
      </c>
      <c r="Q78" s="38">
        <v>0</v>
      </c>
      <c r="R78" s="2">
        <f>O78</f>
        <v>35</v>
      </c>
      <c r="S78" s="2">
        <f>P78</f>
        <v>0</v>
      </c>
      <c r="T78" s="2">
        <f>Q78</f>
        <v>0</v>
      </c>
      <c r="U78" s="2">
        <f>(((10-$R78)*10000)+$S78)*10+$T78+$N78/1000</f>
        <v>-2499999.9819999998</v>
      </c>
    </row>
    <row r="79" spans="1:23">
      <c r="A79"/>
      <c r="B79"/>
      <c r="C79"/>
      <c r="D79"/>
      <c r="E79"/>
      <c r="F79"/>
      <c r="G79"/>
      <c r="J79"/>
      <c r="K79"/>
      <c r="L79"/>
      <c r="N79"/>
      <c r="O79"/>
      <c r="P79"/>
      <c r="Q79"/>
    </row>
    <row r="80" spans="1:23">
      <c r="A80"/>
      <c r="B80"/>
      <c r="C80"/>
      <c r="D80"/>
      <c r="E80"/>
      <c r="F80"/>
      <c r="G80"/>
      <c r="J80"/>
      <c r="K80"/>
      <c r="L80"/>
      <c r="N80"/>
      <c r="O80"/>
      <c r="P80"/>
      <c r="Q80"/>
    </row>
    <row r="81" spans="1:23">
      <c r="A81"/>
      <c r="B81"/>
      <c r="C81"/>
      <c r="D81"/>
      <c r="E81"/>
      <c r="F81"/>
      <c r="G81"/>
      <c r="J81"/>
      <c r="K81"/>
      <c r="L81"/>
      <c r="N81"/>
      <c r="O81"/>
      <c r="P81"/>
      <c r="Q81"/>
    </row>
    <row r="82" spans="1:23" ht="18">
      <c r="B82" s="66" t="s">
        <v>10</v>
      </c>
      <c r="C82" s="66" t="s">
        <v>130</v>
      </c>
      <c r="E82" s="66"/>
      <c r="G82" s="68"/>
      <c r="N82" s="34" t="s">
        <v>15</v>
      </c>
      <c r="O82" s="35"/>
      <c r="P82" s="35"/>
      <c r="Q82" s="36"/>
      <c r="R82" s="36"/>
      <c r="S82" s="36"/>
      <c r="T82" s="36"/>
      <c r="U82" s="37"/>
      <c r="V82" s="37"/>
      <c r="W82" s="37"/>
    </row>
    <row r="83" spans="1:23" ht="15.75" customHeight="1">
      <c r="B83" s="66"/>
      <c r="D83" s="66"/>
      <c r="E83" s="74"/>
      <c r="N83"/>
      <c r="R83" s="2"/>
      <c r="S83" s="2"/>
      <c r="T83" s="2"/>
    </row>
    <row r="84" spans="1:23" ht="15.75" thickBot="1">
      <c r="A84" s="87" t="s">
        <v>29</v>
      </c>
      <c r="B84" s="10" t="s">
        <v>9</v>
      </c>
      <c r="C84" s="10" t="s">
        <v>37</v>
      </c>
      <c r="D84" s="10" t="s">
        <v>6</v>
      </c>
      <c r="E84" s="10" t="s">
        <v>7</v>
      </c>
      <c r="F84" s="10" t="s">
        <v>28</v>
      </c>
      <c r="G84" s="43" t="s">
        <v>13</v>
      </c>
      <c r="H84" s="40" t="s">
        <v>33</v>
      </c>
      <c r="I84" s="40" t="s">
        <v>30</v>
      </c>
      <c r="J84" s="40" t="s">
        <v>31</v>
      </c>
      <c r="K84" s="40" t="s">
        <v>32</v>
      </c>
      <c r="L84" s="40" t="s">
        <v>24</v>
      </c>
      <c r="M84" s="12" t="s">
        <v>23</v>
      </c>
      <c r="N84" s="11" t="s">
        <v>37</v>
      </c>
      <c r="O84" s="13" t="s">
        <v>131</v>
      </c>
      <c r="P84" s="39" t="s">
        <v>34</v>
      </c>
      <c r="Q84" s="39" t="s">
        <v>35</v>
      </c>
      <c r="R84" s="14" t="s">
        <v>19</v>
      </c>
      <c r="S84" s="14" t="s">
        <v>20</v>
      </c>
      <c r="T84" s="14" t="s">
        <v>21</v>
      </c>
      <c r="U84" s="12" t="s">
        <v>22</v>
      </c>
    </row>
    <row r="85" spans="1:23" ht="15">
      <c r="B85" s="77"/>
      <c r="C85" s="77"/>
      <c r="D85" s="77"/>
      <c r="E85" s="77"/>
      <c r="F85" s="77"/>
      <c r="G85" s="78"/>
      <c r="H85" s="38"/>
      <c r="I85" s="38"/>
      <c r="N85"/>
      <c r="P85" s="38"/>
      <c r="Q85" s="38"/>
      <c r="R85" s="2"/>
      <c r="S85" s="2"/>
      <c r="T85" s="2"/>
    </row>
    <row r="86" spans="1:23">
      <c r="A86" s="86" t="str">
        <f>IF(AND(N87=""),1,"")</f>
        <v/>
      </c>
      <c r="B86" s="84">
        <f>IF(B85="",1,B85+1)</f>
        <v>1</v>
      </c>
      <c r="C86" s="84">
        <f ca="1">IF(M86="","",VLOOKUP($B86,INDIRECT(L86),2,FALSE))</f>
        <v>1</v>
      </c>
      <c r="D86" s="67" t="str">
        <f ca="1">IF($C86="","",IF(ISERROR(VLOOKUP(C86,Athletes,2,FALSE)),"Unknown Athlete",PROPER(VLOOKUP(C86,Athletes,2,FALSE))))</f>
        <v>Isaac Keterer</v>
      </c>
      <c r="E86" s="67" t="str">
        <f ca="1">IF($C86="","",IF(VLOOKUP(C86,Athletes,3,FALSE)="","",VLOOKUP(C86,Athletes,3,FALSE)))</f>
        <v>N&amp;P</v>
      </c>
      <c r="F86" s="67" t="str">
        <f ca="1">IF($C86="","",IF(ISERROR(VLOOKUP(C86,Athletes,7,FALSE)),"",VLOOKUP(C86,Athletes,7,FALSE)))</f>
        <v/>
      </c>
      <c r="G86" s="85">
        <f ca="1">IF(M86="","",VLOOKUP($B86,INDIRECT(L86),6,FALSE))</f>
        <v>54</v>
      </c>
      <c r="H86" s="38" t="str">
        <f ca="1">"U" &amp; ROW(H86)+1-$B86 &amp; ":U" &amp; ROW(H86)-$B86+VLOOKUP(1,INDIRECT("A" &amp; ROW(H86)+1-$B86 &amp; ":B999"),2,0)</f>
        <v>U86:U89</v>
      </c>
      <c r="I86" s="38" t="str">
        <f ca="1">"R" &amp; ROW(I86)+1-$B86 &amp; ":R" &amp; ROW(I86)-$B86+VLOOKUP(1,INDIRECT("A" &amp; ROW(I86)+1-$B86 &amp; ":B999"),2,0)</f>
        <v>R86:R89</v>
      </c>
      <c r="J86" s="38" t="str">
        <f ca="1">"S" &amp; ROW(J86)+1-$B86 &amp; ":S" &amp; ROW(J86)-$B86+VLOOKUP(1,INDIRECT("A" &amp; ROW(J86)+1-$B86 &amp; ":B999"),2,0)</f>
        <v>S86:S89</v>
      </c>
      <c r="K86" s="38" t="str">
        <f ca="1">"T" &amp; ROW(K86)+1-$B86 &amp; ":T" &amp; ROW(K86)-$B86+VLOOKUP(1,INDIRECT("A" &amp; ROW(K86)+1-$B86 &amp; ":B999"),2,0)</f>
        <v>T86:T89</v>
      </c>
      <c r="L86" s="38" t="str">
        <f ca="1">"M" &amp; ROW(I86)+1-$B86 &amp; ":U" &amp; ROW(I86)-$B86+VLOOKUP(1,INDIRECT("A" &amp; ROW(I86)+1-$B86 &amp; ":B999"),2,0)</f>
        <v>M86:U89</v>
      </c>
      <c r="M86">
        <f ca="1">IF(N86="","",RANK($U86,INDIRECT(H86),1))</f>
        <v>1</v>
      </c>
      <c r="N86">
        <v>1</v>
      </c>
      <c r="O86" s="2">
        <v>54</v>
      </c>
      <c r="P86" s="38">
        <v>0</v>
      </c>
      <c r="Q86" s="38">
        <v>0</v>
      </c>
      <c r="R86" s="2">
        <f t="shared" ref="R86:T89" si="17">O86</f>
        <v>54</v>
      </c>
      <c r="S86" s="2">
        <f t="shared" si="17"/>
        <v>0</v>
      </c>
      <c r="T86" s="2">
        <f t="shared" si="17"/>
        <v>0</v>
      </c>
      <c r="U86" s="2">
        <f>(((10-$R86)*10000)+$S86)*10+$T86+$N86/1000</f>
        <v>-4399999.9989999998</v>
      </c>
    </row>
    <row r="87" spans="1:23">
      <c r="A87" s="86" t="str">
        <f>IF(AND(N88=""),1,"")</f>
        <v/>
      </c>
      <c r="B87" s="84">
        <f>IF(B86="",1,B86+1)</f>
        <v>2</v>
      </c>
      <c r="C87" s="84">
        <f ca="1">IF(M87="","",VLOOKUP($B87,INDIRECT(L87),2,FALSE))</f>
        <v>4</v>
      </c>
      <c r="D87" s="67" t="str">
        <f ca="1">IF($C87="","",IF(ISERROR(VLOOKUP(C87,Athletes,2,FALSE)),"Unknown Athlete",PROPER(VLOOKUP(C87,Athletes,2,FALSE))))</f>
        <v>Robol Kidane</v>
      </c>
      <c r="E87" s="67" t="str">
        <f ca="1">IF($C87="","",IF(VLOOKUP(C87,Athletes,3,FALSE)="","",VLOOKUP(C87,Athletes,3,FALSE)))</f>
        <v>N&amp;P</v>
      </c>
      <c r="F87" s="67" t="str">
        <f ca="1">IF($C87="","",IF(ISERROR(VLOOKUP(C87,Athletes,7,FALSE)),"",VLOOKUP(C87,Athletes,7,FALSE)))</f>
        <v/>
      </c>
      <c r="G87" s="85">
        <f ca="1">IF(M87="","",VLOOKUP($B87,INDIRECT(L87),6,FALSE))</f>
        <v>28</v>
      </c>
      <c r="H87" s="38" t="str">
        <f ca="1">"U" &amp; ROW(H87)+1-$B87 &amp; ":U" &amp; ROW(H87)-$B87+VLOOKUP(1,INDIRECT("A" &amp; ROW(H87)+1-$B87 &amp; ":B999"),2,0)</f>
        <v>U86:U89</v>
      </c>
      <c r="I87" s="38" t="str">
        <f ca="1">"R" &amp; ROW(I87)+1-$B87 &amp; ":R" &amp; ROW(I87)-$B87+VLOOKUP(1,INDIRECT("A" &amp; ROW(I87)+1-$B87 &amp; ":B999"),2,0)</f>
        <v>R86:R89</v>
      </c>
      <c r="J87" s="38" t="str">
        <f ca="1">"S" &amp; ROW(J87)+1-$B87 &amp; ":S" &amp; ROW(J87)-$B87+VLOOKUP(1,INDIRECT("A" &amp; ROW(J87)+1-$B87 &amp; ":B999"),2,0)</f>
        <v>S86:S89</v>
      </c>
      <c r="K87" s="38" t="str">
        <f ca="1">"T" &amp; ROW(K87)+1-$B87 &amp; ":T" &amp; ROW(K87)-$B87+VLOOKUP(1,INDIRECT("A" &amp; ROW(K87)+1-$B87 &amp; ":B999"),2,0)</f>
        <v>T86:T89</v>
      </c>
      <c r="L87" s="38" t="str">
        <f ca="1">"M" &amp; ROW(I87)+1-$B87 &amp; ":U" &amp; ROW(I87)-$B87+VLOOKUP(1,INDIRECT("A" &amp; ROW(I87)+1-$B87 &amp; ":B999"),2,0)</f>
        <v>M86:U89</v>
      </c>
      <c r="M87">
        <f ca="1">IF(N87="","",RANK($U87,INDIRECT(H87),1))</f>
        <v>4</v>
      </c>
      <c r="N87">
        <v>2</v>
      </c>
      <c r="O87" s="2">
        <v>10</v>
      </c>
      <c r="P87" s="38">
        <v>0</v>
      </c>
      <c r="Q87" s="38">
        <v>0</v>
      </c>
      <c r="R87" s="2">
        <f t="shared" si="17"/>
        <v>10</v>
      </c>
      <c r="S87" s="2">
        <f t="shared" si="17"/>
        <v>0</v>
      </c>
      <c r="T87" s="2">
        <f t="shared" si="17"/>
        <v>0</v>
      </c>
      <c r="U87" s="2">
        <f>(((10-$R87)*10000)+$S87)*10+$T87+$N87/1000</f>
        <v>2E-3</v>
      </c>
    </row>
    <row r="88" spans="1:23">
      <c r="A88" s="86" t="str">
        <f>IF(AND(N89=""),1,"")</f>
        <v/>
      </c>
      <c r="B88" s="84">
        <f>IF(B87="",1,B87+1)</f>
        <v>3</v>
      </c>
      <c r="C88" s="84">
        <f ca="1">IF(M88="","",VLOOKUP($B88,INDIRECT(L88),2,FALSE))</f>
        <v>3</v>
      </c>
      <c r="D88" s="67" t="str">
        <f ca="1">IF($C88="","",IF(ISERROR(VLOOKUP(C88,Athletes,2,FALSE)),"Unknown Athlete",PROPER(VLOOKUP(C88,Athletes,2,FALSE))))</f>
        <v>Tom Kearney</v>
      </c>
      <c r="E88" s="67" t="str">
        <f ca="1">IF($C88="","",IF(VLOOKUP(C88,Athletes,3,FALSE)="","",VLOOKUP(C88,Athletes,3,FALSE)))</f>
        <v>cac</v>
      </c>
      <c r="F88" s="67" t="str">
        <f ca="1">IF($C88="","",IF(ISERROR(VLOOKUP(C88,Athletes,7,FALSE)),"",VLOOKUP(C88,Athletes,7,FALSE)))</f>
        <v/>
      </c>
      <c r="G88" s="85">
        <f ca="1">IF(M88="","",VLOOKUP($B88,INDIRECT(L88),6,FALSE))</f>
        <v>19</v>
      </c>
      <c r="H88" s="38" t="str">
        <f ca="1">"U" &amp; ROW(H88)+1-$B88 &amp; ":U" &amp; ROW(H88)-$B88+VLOOKUP(1,INDIRECT("A" &amp; ROW(H88)+1-$B88 &amp; ":B999"),2,0)</f>
        <v>U86:U89</v>
      </c>
      <c r="I88" s="38" t="str">
        <f ca="1">"R" &amp; ROW(I88)+1-$B88 &amp; ":R" &amp; ROW(I88)-$B88+VLOOKUP(1,INDIRECT("A" &amp; ROW(I88)+1-$B88 &amp; ":B999"),2,0)</f>
        <v>R86:R89</v>
      </c>
      <c r="J88" s="38" t="str">
        <f ca="1">"S" &amp; ROW(J88)+1-$B88 &amp; ":S" &amp; ROW(J88)-$B88+VLOOKUP(1,INDIRECT("A" &amp; ROW(J88)+1-$B88 &amp; ":B999"),2,0)</f>
        <v>S86:S89</v>
      </c>
      <c r="K88" s="38" t="str">
        <f ca="1">"T" &amp; ROW(K88)+1-$B88 &amp; ":T" &amp; ROW(K88)-$B88+VLOOKUP(1,INDIRECT("A" &amp; ROW(K88)+1-$B88 &amp; ":B999"),2,0)</f>
        <v>T86:T89</v>
      </c>
      <c r="L88" s="38" t="str">
        <f ca="1">"M" &amp; ROW(I88)+1-$B88 &amp; ":U" &amp; ROW(I88)-$B88+VLOOKUP(1,INDIRECT("A" &amp; ROW(I88)+1-$B88 &amp; ":B999"),2,0)</f>
        <v>M86:U89</v>
      </c>
      <c r="M88">
        <f ca="1">IF(N88="","",RANK($U88,INDIRECT(H88),1))</f>
        <v>3</v>
      </c>
      <c r="N88">
        <v>3</v>
      </c>
      <c r="O88" s="2">
        <v>19</v>
      </c>
      <c r="P88" s="38">
        <v>0</v>
      </c>
      <c r="Q88" s="38">
        <v>0</v>
      </c>
      <c r="R88" s="2">
        <f t="shared" si="17"/>
        <v>19</v>
      </c>
      <c r="S88" s="2">
        <f t="shared" si="17"/>
        <v>0</v>
      </c>
      <c r="T88" s="2">
        <f t="shared" si="17"/>
        <v>0</v>
      </c>
      <c r="U88" s="2">
        <f>(((10-$R88)*10000)+$S88)*10+$T88+$N88/1000</f>
        <v>-899999.99699999997</v>
      </c>
    </row>
    <row r="89" spans="1:23">
      <c r="A89" s="86">
        <f>IF(AND(N90=""),1,"")</f>
        <v>1</v>
      </c>
      <c r="B89" s="84">
        <f>IF(B88="",1,B88+1)</f>
        <v>4</v>
      </c>
      <c r="C89" s="84">
        <f ca="1">IF(M89="","",VLOOKUP($B89,INDIRECT(L89),2,FALSE))</f>
        <v>2</v>
      </c>
      <c r="D89" s="67" t="str">
        <f ca="1">IF($C89="","",IF(ISERROR(VLOOKUP(C89,Athletes,2,FALSE)),"Unknown Athlete",PROPER(VLOOKUP(C89,Athletes,2,FALSE))))</f>
        <v>George Mitchell</v>
      </c>
      <c r="E89" s="67" t="str">
        <f ca="1">IF($C89="","",IF(VLOOKUP(C89,Athletes,3,FALSE)="","",VLOOKUP(C89,Athletes,3,FALSE)))</f>
        <v>Unatt</v>
      </c>
      <c r="F89" s="67" t="str">
        <f ca="1">IF($C89="","",IF(ISERROR(VLOOKUP(C89,Athletes,7,FALSE)),"",VLOOKUP(C89,Athletes,7,FALSE)))</f>
        <v/>
      </c>
      <c r="G89" s="85">
        <f ca="1">IF(M89="","",VLOOKUP($B89,INDIRECT(L89),6,FALSE))</f>
        <v>10</v>
      </c>
      <c r="H89" s="38" t="str">
        <f ca="1">"U" &amp; ROW(H89)+1-$B89 &amp; ":U" &amp; ROW(H89)-$B89+VLOOKUP(1,INDIRECT("A" &amp; ROW(H89)+1-$B89 &amp; ":B999"),2,0)</f>
        <v>U86:U89</v>
      </c>
      <c r="I89" s="38" t="str">
        <f ca="1">"R" &amp; ROW(I89)+1-$B89 &amp; ":R" &amp; ROW(I89)-$B89+VLOOKUP(1,INDIRECT("A" &amp; ROW(I89)+1-$B89 &amp; ":B999"),2,0)</f>
        <v>R86:R89</v>
      </c>
      <c r="J89" s="38" t="str">
        <f ca="1">"S" &amp; ROW(J89)+1-$B89 &amp; ":S" &amp; ROW(J89)-$B89+VLOOKUP(1,INDIRECT("A" &amp; ROW(J89)+1-$B89 &amp; ":B999"),2,0)</f>
        <v>S86:S89</v>
      </c>
      <c r="K89" s="38" t="str">
        <f ca="1">"T" &amp; ROW(K89)+1-$B89 &amp; ":T" &amp; ROW(K89)-$B89+VLOOKUP(1,INDIRECT("A" &amp; ROW(K89)+1-$B89 &amp; ":B999"),2,0)</f>
        <v>T86:T89</v>
      </c>
      <c r="L89" s="38" t="str">
        <f ca="1">"M" &amp; ROW(I89)+1-$B89 &amp; ":U" &amp; ROW(I89)-$B89+VLOOKUP(1,INDIRECT("A" &amp; ROW(I89)+1-$B89 &amp; ":B999"),2,0)</f>
        <v>M86:U89</v>
      </c>
      <c r="M89">
        <f ca="1">IF(N89="","",RANK($U89,INDIRECT(H89),1))</f>
        <v>2</v>
      </c>
      <c r="N89">
        <v>4</v>
      </c>
      <c r="O89" s="2">
        <v>28</v>
      </c>
      <c r="P89" s="38">
        <v>0</v>
      </c>
      <c r="Q89" s="38">
        <v>0</v>
      </c>
      <c r="R89" s="2">
        <f t="shared" si="17"/>
        <v>28</v>
      </c>
      <c r="S89" s="2">
        <f t="shared" si="17"/>
        <v>0</v>
      </c>
      <c r="T89" s="2">
        <f t="shared" si="17"/>
        <v>0</v>
      </c>
      <c r="U89" s="2">
        <f>(((10-$R89)*10000)+$S89)*10+$T89+$N89/1000</f>
        <v>-1799999.996</v>
      </c>
    </row>
    <row r="90" spans="1:23">
      <c r="A90"/>
      <c r="B90"/>
      <c r="C90"/>
      <c r="D90"/>
      <c r="E90"/>
      <c r="F90"/>
      <c r="G90"/>
      <c r="J90"/>
      <c r="K90"/>
      <c r="L90"/>
      <c r="N90"/>
      <c r="O90"/>
      <c r="P90"/>
      <c r="Q90"/>
    </row>
    <row r="91" spans="1:23">
      <c r="A91"/>
      <c r="B91"/>
      <c r="C91"/>
      <c r="D91"/>
      <c r="E91"/>
      <c r="F91"/>
      <c r="G91"/>
      <c r="J91"/>
      <c r="K91"/>
      <c r="L91"/>
      <c r="N91"/>
      <c r="O91"/>
      <c r="P91"/>
      <c r="Q91"/>
    </row>
    <row r="92" spans="1:23">
      <c r="A92"/>
      <c r="B92"/>
      <c r="C92"/>
      <c r="D92"/>
      <c r="E92"/>
      <c r="F92"/>
      <c r="G92"/>
      <c r="J92"/>
      <c r="K92"/>
      <c r="L92"/>
      <c r="N92"/>
      <c r="O92"/>
      <c r="P92"/>
      <c r="Q92"/>
    </row>
    <row r="93" spans="1:23" ht="18">
      <c r="B93" s="66" t="s">
        <v>10</v>
      </c>
      <c r="C93" s="66" t="s">
        <v>132</v>
      </c>
      <c r="E93" s="66"/>
      <c r="G93" s="68"/>
      <c r="N93" s="34" t="s">
        <v>15</v>
      </c>
      <c r="O93" s="35"/>
      <c r="P93" s="35"/>
      <c r="Q93" s="36"/>
      <c r="R93" s="36"/>
      <c r="S93" s="36"/>
      <c r="T93" s="36"/>
      <c r="U93" s="37"/>
      <c r="V93" s="37"/>
      <c r="W93" s="37"/>
    </row>
    <row r="94" spans="1:23" ht="15.75" customHeight="1">
      <c r="B94" s="66"/>
      <c r="D94" s="66"/>
      <c r="E94" s="74"/>
      <c r="N94"/>
      <c r="R94" s="2"/>
      <c r="S94" s="2"/>
      <c r="T94" s="2"/>
    </row>
    <row r="95" spans="1:23" ht="15.75" thickBot="1">
      <c r="A95" s="87" t="s">
        <v>29</v>
      </c>
      <c r="B95" s="10" t="s">
        <v>9</v>
      </c>
      <c r="C95" s="10" t="s">
        <v>37</v>
      </c>
      <c r="D95" s="10" t="s">
        <v>6</v>
      </c>
      <c r="E95" s="10" t="s">
        <v>7</v>
      </c>
      <c r="F95" s="10" t="s">
        <v>28</v>
      </c>
      <c r="G95" s="43" t="s">
        <v>13</v>
      </c>
      <c r="H95" s="40" t="s">
        <v>33</v>
      </c>
      <c r="I95" s="40" t="s">
        <v>30</v>
      </c>
      <c r="J95" s="40" t="s">
        <v>31</v>
      </c>
      <c r="K95" s="40" t="s">
        <v>32</v>
      </c>
      <c r="L95" s="40" t="s">
        <v>24</v>
      </c>
      <c r="M95" s="12" t="s">
        <v>23</v>
      </c>
      <c r="N95" s="11" t="s">
        <v>37</v>
      </c>
      <c r="O95" s="13" t="s">
        <v>131</v>
      </c>
      <c r="P95" s="39" t="s">
        <v>34</v>
      </c>
      <c r="Q95" s="39" t="s">
        <v>35</v>
      </c>
      <c r="R95" s="14" t="s">
        <v>19</v>
      </c>
      <c r="S95" s="14" t="s">
        <v>20</v>
      </c>
      <c r="T95" s="14" t="s">
        <v>21</v>
      </c>
      <c r="U95" s="12" t="s">
        <v>22</v>
      </c>
    </row>
    <row r="96" spans="1:23" ht="15">
      <c r="B96" s="77"/>
      <c r="C96" s="77"/>
      <c r="D96" s="77"/>
      <c r="E96" s="77"/>
      <c r="F96" s="77"/>
      <c r="G96" s="78"/>
      <c r="H96" s="38"/>
      <c r="I96" s="38"/>
      <c r="N96"/>
      <c r="P96" s="38"/>
      <c r="Q96" s="38"/>
      <c r="R96" s="2"/>
      <c r="S96" s="2"/>
      <c r="T96" s="2"/>
    </row>
    <row r="97" spans="1:23">
      <c r="A97" s="86" t="str">
        <f>IF(AND(N98=""),1,"")</f>
        <v/>
      </c>
      <c r="B97" s="84">
        <f>IF(B96="",1,B96+1)</f>
        <v>1</v>
      </c>
      <c r="C97" s="84">
        <f ca="1">IF(M97="","",VLOOKUP($B97,INDIRECT(L97),2,FALSE))</f>
        <v>5</v>
      </c>
      <c r="D97" s="67" t="str">
        <f ca="1">IF($C97="","",IF(ISERROR(VLOOKUP(C97,Athletes,2,FALSE)),"Unknown Athlete",PROPER(VLOOKUP(C97,Athletes,2,FALSE))))</f>
        <v>Kaitlin Keaney</v>
      </c>
      <c r="E97" s="67" t="str">
        <f ca="1">IF($C97="","",IF(VLOOKUP(C97,Athletes,3,FALSE)="","",VLOOKUP(C97,Athletes,3,FALSE)))</f>
        <v>cac</v>
      </c>
      <c r="F97" s="67" t="str">
        <f ca="1">IF($C97="","",IF(ISERROR(VLOOKUP(C97,Athletes,7,FALSE)),"",VLOOKUP(C97,Athletes,7,FALSE)))</f>
        <v/>
      </c>
      <c r="G97" s="85">
        <f ca="1">IF(M97="","",VLOOKUP($B97,INDIRECT(L97),6,FALSE))</f>
        <v>36</v>
      </c>
      <c r="H97" s="38" t="str">
        <f ca="1">"U" &amp; ROW(H97)+1-$B97 &amp; ":U" &amp; ROW(H97)-$B97+VLOOKUP(1,INDIRECT("A" &amp; ROW(H97)+1-$B97 &amp; ":B999"),2,0)</f>
        <v>U97:U98</v>
      </c>
      <c r="I97" s="38" t="str">
        <f ca="1">"R" &amp; ROW(I97)+1-$B97 &amp; ":R" &amp; ROW(I97)-$B97+VLOOKUP(1,INDIRECT("A" &amp; ROW(I97)+1-$B97 &amp; ":B999"),2,0)</f>
        <v>R97:R98</v>
      </c>
      <c r="J97" s="38" t="str">
        <f ca="1">"S" &amp; ROW(J97)+1-$B97 &amp; ":S" &amp; ROW(J97)-$B97+VLOOKUP(1,INDIRECT("A" &amp; ROW(J97)+1-$B97 &amp; ":B999"),2,0)</f>
        <v>S97:S98</v>
      </c>
      <c r="K97" s="38" t="str">
        <f ca="1">"T" &amp; ROW(K97)+1-$B97 &amp; ":T" &amp; ROW(K97)-$B97+VLOOKUP(1,INDIRECT("A" &amp; ROW(K97)+1-$B97 &amp; ":B999"),2,0)</f>
        <v>T97:T98</v>
      </c>
      <c r="L97" s="38" t="str">
        <f ca="1">"M" &amp; ROW(I97)+1-$B97 &amp; ":U" &amp; ROW(I97)-$B97+VLOOKUP(1,INDIRECT("A" &amp; ROW(I97)+1-$B97 &amp; ":B999"),2,0)</f>
        <v>M97:U98</v>
      </c>
      <c r="M97">
        <f ca="1">IF(N97="","",RANK($U97,INDIRECT(H97),1))</f>
        <v>1</v>
      </c>
      <c r="N97">
        <v>5</v>
      </c>
      <c r="O97" s="2">
        <v>36</v>
      </c>
      <c r="P97" s="38">
        <v>0</v>
      </c>
      <c r="Q97" s="38">
        <v>0</v>
      </c>
      <c r="R97" s="2">
        <f t="shared" ref="R97:T98" si="18">O97</f>
        <v>36</v>
      </c>
      <c r="S97" s="2">
        <f t="shared" si="18"/>
        <v>0</v>
      </c>
      <c r="T97" s="2">
        <f t="shared" si="18"/>
        <v>0</v>
      </c>
      <c r="U97" s="2">
        <f>(((10-$R97)*10000)+$S97)*10+$T97+$N97/1000</f>
        <v>-2599999.9950000001</v>
      </c>
    </row>
    <row r="98" spans="1:23">
      <c r="A98" s="86">
        <f>IF(AND(N99=""),1,"")</f>
        <v>1</v>
      </c>
      <c r="B98" s="84">
        <f>IF(B97="",1,B97+1)</f>
        <v>2</v>
      </c>
      <c r="C98" s="84">
        <f ca="1">IF(M98="","",VLOOKUP($B98,INDIRECT(L98),2,FALSE))</f>
        <v>6</v>
      </c>
      <c r="D98" s="67" t="str">
        <f ca="1">IF($C98="","",IF(ISERROR(VLOOKUP(C98,Athletes,2,FALSE)),"Unknown Athlete",PROPER(VLOOKUP(C98,Athletes,2,FALSE))))</f>
        <v>Fraya Miller</v>
      </c>
      <c r="E98" s="67" t="str">
        <f ca="1">IF($C98="","",IF(VLOOKUP(C98,Athletes,3,FALSE)="","",VLOOKUP(C98,Athletes,3,FALSE)))</f>
        <v>N&amp;P</v>
      </c>
      <c r="F98" s="67" t="str">
        <f ca="1">IF($C98="","",IF(ISERROR(VLOOKUP(C98,Athletes,7,FALSE)),"",VLOOKUP(C98,Athletes,7,FALSE)))</f>
        <v/>
      </c>
      <c r="G98" s="85">
        <f ca="1">IF(M98="","",VLOOKUP($B98,INDIRECT(L98),6,FALSE))</f>
        <v>19</v>
      </c>
      <c r="H98" s="38" t="str">
        <f ca="1">"U" &amp; ROW(H98)+1-$B98 &amp; ":U" &amp; ROW(H98)-$B98+VLOOKUP(1,INDIRECT("A" &amp; ROW(H98)+1-$B98 &amp; ":B999"),2,0)</f>
        <v>U97:U98</v>
      </c>
      <c r="I98" s="38" t="str">
        <f ca="1">"R" &amp; ROW(I98)+1-$B98 &amp; ":R" &amp; ROW(I98)-$B98+VLOOKUP(1,INDIRECT("A" &amp; ROW(I98)+1-$B98 &amp; ":B999"),2,0)</f>
        <v>R97:R98</v>
      </c>
      <c r="J98" s="38" t="str">
        <f ca="1">"S" &amp; ROW(J98)+1-$B98 &amp; ":S" &amp; ROW(J98)-$B98+VLOOKUP(1,INDIRECT("A" &amp; ROW(J98)+1-$B98 &amp; ":B999"),2,0)</f>
        <v>S97:S98</v>
      </c>
      <c r="K98" s="38" t="str">
        <f ca="1">"T" &amp; ROW(K98)+1-$B98 &amp; ":T" &amp; ROW(K98)-$B98+VLOOKUP(1,INDIRECT("A" &amp; ROW(K98)+1-$B98 &amp; ":B999"),2,0)</f>
        <v>T97:T98</v>
      </c>
      <c r="L98" s="38" t="str">
        <f ca="1">"M" &amp; ROW(I98)+1-$B98 &amp; ":U" &amp; ROW(I98)-$B98+VLOOKUP(1,INDIRECT("A" &amp; ROW(I98)+1-$B98 &amp; ":B999"),2,0)</f>
        <v>M97:U98</v>
      </c>
      <c r="M98">
        <f ca="1">IF(N98="","",RANK($U98,INDIRECT(H98),1))</f>
        <v>2</v>
      </c>
      <c r="N98">
        <v>6</v>
      </c>
      <c r="O98" s="2">
        <v>19</v>
      </c>
      <c r="P98" s="38">
        <v>0</v>
      </c>
      <c r="Q98" s="38">
        <v>0</v>
      </c>
      <c r="R98" s="2">
        <f t="shared" si="18"/>
        <v>19</v>
      </c>
      <c r="S98" s="2">
        <f t="shared" si="18"/>
        <v>0</v>
      </c>
      <c r="T98" s="2">
        <f t="shared" si="18"/>
        <v>0</v>
      </c>
      <c r="U98" s="2">
        <f>(((10-$R98)*10000)+$S98)*10+$T98+$N98/1000</f>
        <v>-899999.99399999995</v>
      </c>
    </row>
    <row r="99" spans="1:23">
      <c r="A99"/>
      <c r="B99"/>
      <c r="C99"/>
      <c r="D99"/>
      <c r="E99"/>
      <c r="F99"/>
      <c r="G99"/>
      <c r="J99"/>
      <c r="K99"/>
      <c r="L99"/>
      <c r="N99"/>
      <c r="O99"/>
      <c r="P99"/>
      <c r="Q99"/>
    </row>
    <row r="100" spans="1:23">
      <c r="A100"/>
      <c r="B100"/>
      <c r="C100"/>
      <c r="D100"/>
      <c r="E100"/>
      <c r="F100"/>
      <c r="G100"/>
      <c r="J100"/>
      <c r="K100"/>
      <c r="L100"/>
      <c r="N100"/>
      <c r="O100"/>
      <c r="P100"/>
      <c r="Q100"/>
    </row>
    <row r="101" spans="1:23">
      <c r="A101"/>
      <c r="B101"/>
      <c r="C101"/>
      <c r="D101"/>
      <c r="E101"/>
      <c r="F101"/>
      <c r="G101"/>
      <c r="J101"/>
      <c r="K101"/>
      <c r="L101"/>
      <c r="N101"/>
      <c r="O101"/>
      <c r="P101"/>
      <c r="Q101"/>
    </row>
    <row r="102" spans="1:23" ht="18">
      <c r="B102" s="66" t="s">
        <v>10</v>
      </c>
      <c r="C102" s="66" t="s">
        <v>133</v>
      </c>
      <c r="E102" s="66"/>
      <c r="G102" s="68"/>
      <c r="N102" s="34" t="s">
        <v>15</v>
      </c>
      <c r="O102" s="35"/>
      <c r="P102" s="35"/>
      <c r="Q102" s="36"/>
      <c r="R102" s="36"/>
      <c r="S102" s="36"/>
      <c r="T102" s="36"/>
      <c r="U102" s="37"/>
      <c r="V102" s="37"/>
      <c r="W102" s="37"/>
    </row>
    <row r="103" spans="1:23" ht="15.75" customHeight="1">
      <c r="B103" s="66"/>
      <c r="D103" s="66"/>
      <c r="E103" s="74"/>
      <c r="N103"/>
      <c r="R103" s="2"/>
      <c r="S103" s="2"/>
      <c r="T103" s="2"/>
    </row>
    <row r="104" spans="1:23" ht="15.75" thickBot="1">
      <c r="A104" s="87" t="s">
        <v>29</v>
      </c>
      <c r="B104" s="10" t="s">
        <v>9</v>
      </c>
      <c r="C104" s="10" t="s">
        <v>37</v>
      </c>
      <c r="D104" s="10" t="s">
        <v>6</v>
      </c>
      <c r="E104" s="10" t="s">
        <v>7</v>
      </c>
      <c r="F104" s="10" t="s">
        <v>28</v>
      </c>
      <c r="G104" s="43" t="s">
        <v>13</v>
      </c>
      <c r="H104" s="40" t="s">
        <v>33</v>
      </c>
      <c r="I104" s="40" t="s">
        <v>30</v>
      </c>
      <c r="J104" s="40" t="s">
        <v>31</v>
      </c>
      <c r="K104" s="40" t="s">
        <v>32</v>
      </c>
      <c r="L104" s="40" t="s">
        <v>24</v>
      </c>
      <c r="M104" s="12" t="s">
        <v>23</v>
      </c>
      <c r="N104" s="11" t="s">
        <v>37</v>
      </c>
      <c r="O104" s="13" t="s">
        <v>131</v>
      </c>
      <c r="P104" s="39" t="s">
        <v>34</v>
      </c>
      <c r="Q104" s="39" t="s">
        <v>35</v>
      </c>
      <c r="R104" s="14" t="s">
        <v>19</v>
      </c>
      <c r="S104" s="14" t="s">
        <v>20</v>
      </c>
      <c r="T104" s="14" t="s">
        <v>21</v>
      </c>
      <c r="U104" s="12" t="s">
        <v>22</v>
      </c>
    </row>
    <row r="105" spans="1:23" ht="15">
      <c r="B105" s="77"/>
      <c r="C105" s="77"/>
      <c r="D105" s="77"/>
      <c r="E105" s="77"/>
      <c r="F105" s="77"/>
      <c r="G105" s="78"/>
      <c r="H105" s="38"/>
      <c r="I105" s="38"/>
      <c r="N105"/>
      <c r="P105" s="38"/>
      <c r="Q105" s="38"/>
      <c r="R105" s="2"/>
      <c r="S105" s="2"/>
      <c r="T105" s="2"/>
    </row>
    <row r="106" spans="1:23">
      <c r="A106" s="86" t="str">
        <f>IF(AND(N107=""),1,"")</f>
        <v/>
      </c>
      <c r="B106" s="84">
        <f>IF(B105="",1,B105+1)</f>
        <v>1</v>
      </c>
      <c r="C106" s="84">
        <f ca="1">IF(M106="","",VLOOKUP($B106,INDIRECT(L106),2,FALSE))</f>
        <v>7</v>
      </c>
      <c r="D106" s="67" t="str">
        <f ca="1">IF($C106="","",IF(ISERROR(VLOOKUP(C106,Athletes,2,FALSE)),"Unknown Athlete",PROPER(VLOOKUP(C106,Athletes,2,FALSE))))</f>
        <v>Isaac Murray</v>
      </c>
      <c r="E106" s="67" t="str">
        <f ca="1">IF($C106="","",IF(VLOOKUP(C106,Athletes,3,FALSE)="","",VLOOKUP(C106,Athletes,3,FALSE)))</f>
        <v>cac</v>
      </c>
      <c r="F106" s="67" t="str">
        <f ca="1">IF($C106="","",IF(ISERROR(VLOOKUP(C106,Athletes,7,FALSE)),"",VLOOKUP(C106,Athletes,7,FALSE)))</f>
        <v/>
      </c>
      <c r="G106" s="85">
        <f ca="1">IF(M106="","",VLOOKUP($B106,INDIRECT(L106),6,FALSE))</f>
        <v>31</v>
      </c>
      <c r="H106" s="38" t="str">
        <f ca="1">"U" &amp; ROW(H106)+1-$B106 &amp; ":U" &amp; ROW(H106)-$B106+VLOOKUP(1,INDIRECT("A" &amp; ROW(H106)+1-$B106 &amp; ":B999"),2,0)</f>
        <v>U106:U108</v>
      </c>
      <c r="I106" s="38" t="str">
        <f ca="1">"R" &amp; ROW(I106)+1-$B106 &amp; ":R" &amp; ROW(I106)-$B106+VLOOKUP(1,INDIRECT("A" &amp; ROW(I106)+1-$B106 &amp; ":B999"),2,0)</f>
        <v>R106:R108</v>
      </c>
      <c r="J106" s="38" t="str">
        <f ca="1">"S" &amp; ROW(J106)+1-$B106 &amp; ":S" &amp; ROW(J106)-$B106+VLOOKUP(1,INDIRECT("A" &amp; ROW(J106)+1-$B106 &amp; ":B999"),2,0)</f>
        <v>S106:S108</v>
      </c>
      <c r="K106" s="38" t="str">
        <f ca="1">"T" &amp; ROW(K106)+1-$B106 &amp; ":T" &amp; ROW(K106)-$B106+VLOOKUP(1,INDIRECT("A" &amp; ROW(K106)+1-$B106 &amp; ":B999"),2,0)</f>
        <v>T106:T108</v>
      </c>
      <c r="L106" s="38" t="str">
        <f ca="1">"M" &amp; ROW(I106)+1-$B106 &amp; ":U" &amp; ROW(I106)-$B106+VLOOKUP(1,INDIRECT("A" &amp; ROW(I106)+1-$B106 &amp; ":B999"),2,0)</f>
        <v>M106:U108</v>
      </c>
      <c r="M106">
        <f ca="1">IF(N106="","",RANK($U106,INDIRECT(H106),1))</f>
        <v>3</v>
      </c>
      <c r="N106">
        <v>9</v>
      </c>
      <c r="O106" s="2">
        <v>18</v>
      </c>
      <c r="P106" s="38">
        <v>0</v>
      </c>
      <c r="Q106" s="38">
        <v>0</v>
      </c>
      <c r="R106" s="2">
        <f t="shared" ref="R106:T108" si="19">O106</f>
        <v>18</v>
      </c>
      <c r="S106" s="2">
        <f t="shared" si="19"/>
        <v>0</v>
      </c>
      <c r="T106" s="2">
        <f t="shared" si="19"/>
        <v>0</v>
      </c>
      <c r="U106" s="2">
        <f>(((10-$R106)*10000)+$S106)*10+$T106+$N106/1000</f>
        <v>-799999.99100000004</v>
      </c>
    </row>
    <row r="107" spans="1:23">
      <c r="A107" s="86" t="str">
        <f>IF(AND(N108=""),1,"")</f>
        <v/>
      </c>
      <c r="B107" s="84">
        <f>IF(B106="",1,B106+1)</f>
        <v>2</v>
      </c>
      <c r="C107" s="84">
        <f ca="1">IF(M107="","",VLOOKUP($B107,INDIRECT(L107),2,FALSE))</f>
        <v>8</v>
      </c>
      <c r="D107" s="67" t="str">
        <f ca="1">IF($C107="","",IF(ISERROR(VLOOKUP(C107,Athletes,2,FALSE)),"Unknown Athlete",PROPER(VLOOKUP(C107,Athletes,2,FALSE))))</f>
        <v>Matthew Williams</v>
      </c>
      <c r="E107" s="67" t="str">
        <f ca="1">IF($C107="","",IF(VLOOKUP(C107,Athletes,3,FALSE)="","",VLOOKUP(C107,Athletes,3,FALSE)))</f>
        <v>cac</v>
      </c>
      <c r="F107" s="67" t="str">
        <f ca="1">IF($C107="","",IF(ISERROR(VLOOKUP(C107,Athletes,7,FALSE)),"",VLOOKUP(C107,Athletes,7,FALSE)))</f>
        <v/>
      </c>
      <c r="G107" s="85">
        <f ca="1">IF(M107="","",VLOOKUP($B107,INDIRECT(L107),6,FALSE))</f>
        <v>26</v>
      </c>
      <c r="H107" s="38" t="str">
        <f ca="1">"U" &amp; ROW(H107)+1-$B107 &amp; ":U" &amp; ROW(H107)-$B107+VLOOKUP(1,INDIRECT("A" &amp; ROW(H107)+1-$B107 &amp; ":B999"),2,0)</f>
        <v>U106:U108</v>
      </c>
      <c r="I107" s="38" t="str">
        <f ca="1">"R" &amp; ROW(I107)+1-$B107 &amp; ":R" &amp; ROW(I107)-$B107+VLOOKUP(1,INDIRECT("A" &amp; ROW(I107)+1-$B107 &amp; ":B999"),2,0)</f>
        <v>R106:R108</v>
      </c>
      <c r="J107" s="38" t="str">
        <f ca="1">"S" &amp; ROW(J107)+1-$B107 &amp; ":S" &amp; ROW(J107)-$B107+VLOOKUP(1,INDIRECT("A" &amp; ROW(J107)+1-$B107 &amp; ":B999"),2,0)</f>
        <v>S106:S108</v>
      </c>
      <c r="K107" s="38" t="str">
        <f ca="1">"T" &amp; ROW(K107)+1-$B107 &amp; ":T" &amp; ROW(K107)-$B107+VLOOKUP(1,INDIRECT("A" &amp; ROW(K107)+1-$B107 &amp; ":B999"),2,0)</f>
        <v>T106:T108</v>
      </c>
      <c r="L107" s="38" t="str">
        <f ca="1">"M" &amp; ROW(I107)+1-$B107 &amp; ":U" &amp; ROW(I107)-$B107+VLOOKUP(1,INDIRECT("A" &amp; ROW(I107)+1-$B107 &amp; ":B999"),2,0)</f>
        <v>M106:U108</v>
      </c>
      <c r="M107">
        <f ca="1">IF(N107="","",RANK($U107,INDIRECT(H107),1))</f>
        <v>1</v>
      </c>
      <c r="N107">
        <v>7</v>
      </c>
      <c r="O107" s="2">
        <v>31</v>
      </c>
      <c r="P107" s="38">
        <v>0</v>
      </c>
      <c r="Q107" s="38">
        <v>0</v>
      </c>
      <c r="R107" s="2">
        <f t="shared" si="19"/>
        <v>31</v>
      </c>
      <c r="S107" s="2">
        <f t="shared" si="19"/>
        <v>0</v>
      </c>
      <c r="T107" s="2">
        <f t="shared" si="19"/>
        <v>0</v>
      </c>
      <c r="U107" s="2">
        <f>(((10-$R107)*10000)+$S107)*10+$T107+$N107/1000</f>
        <v>-2099999.9929999998</v>
      </c>
    </row>
    <row r="108" spans="1:23">
      <c r="A108" s="86">
        <f>IF(AND(N109=""),1,"")</f>
        <v>1</v>
      </c>
      <c r="B108" s="84">
        <f>IF(B107="",1,B107+1)</f>
        <v>3</v>
      </c>
      <c r="C108" s="84">
        <f ca="1">IF(M108="","",VLOOKUP($B108,INDIRECT(L108),2,FALSE))</f>
        <v>9</v>
      </c>
      <c r="D108" s="67" t="str">
        <f ca="1">IF($C108="","",IF(ISERROR(VLOOKUP(C108,Athletes,2,FALSE)),"Unknown Athlete",PROPER(VLOOKUP(C108,Athletes,2,FALSE))))</f>
        <v>Rhys Johns</v>
      </c>
      <c r="E108" s="67" t="str">
        <f ca="1">IF($C108="","",IF(VLOOKUP(C108,Athletes,3,FALSE)="","",VLOOKUP(C108,Athletes,3,FALSE)))</f>
        <v>cac</v>
      </c>
      <c r="F108" s="67" t="str">
        <f ca="1">IF($C108="","",IF(ISERROR(VLOOKUP(C108,Athletes,7,FALSE)),"",VLOOKUP(C108,Athletes,7,FALSE)))</f>
        <v/>
      </c>
      <c r="G108" s="85">
        <f ca="1">IF(M108="","",VLOOKUP($B108,INDIRECT(L108),6,FALSE))</f>
        <v>18</v>
      </c>
      <c r="H108" s="38" t="str">
        <f ca="1">"U" &amp; ROW(H108)+1-$B108 &amp; ":U" &amp; ROW(H108)-$B108+VLOOKUP(1,INDIRECT("A" &amp; ROW(H108)+1-$B108 &amp; ":B999"),2,0)</f>
        <v>U106:U108</v>
      </c>
      <c r="I108" s="38" t="str">
        <f ca="1">"R" &amp; ROW(I108)+1-$B108 &amp; ":R" &amp; ROW(I108)-$B108+VLOOKUP(1,INDIRECT("A" &amp; ROW(I108)+1-$B108 &amp; ":B999"),2,0)</f>
        <v>R106:R108</v>
      </c>
      <c r="J108" s="38" t="str">
        <f ca="1">"S" &amp; ROW(J108)+1-$B108 &amp; ":S" &amp; ROW(J108)-$B108+VLOOKUP(1,INDIRECT("A" &amp; ROW(J108)+1-$B108 &amp; ":B999"),2,0)</f>
        <v>S106:S108</v>
      </c>
      <c r="K108" s="38" t="str">
        <f ca="1">"T" &amp; ROW(K108)+1-$B108 &amp; ":T" &amp; ROW(K108)-$B108+VLOOKUP(1,INDIRECT("A" &amp; ROW(K108)+1-$B108 &amp; ":B999"),2,0)</f>
        <v>T106:T108</v>
      </c>
      <c r="L108" s="38" t="str">
        <f ca="1">"M" &amp; ROW(I108)+1-$B108 &amp; ":U" &amp; ROW(I108)-$B108+VLOOKUP(1,INDIRECT("A" &amp; ROW(I108)+1-$B108 &amp; ":B999"),2,0)</f>
        <v>M106:U108</v>
      </c>
      <c r="M108">
        <f ca="1">IF(N108="","",RANK($U108,INDIRECT(H108),1))</f>
        <v>2</v>
      </c>
      <c r="N108">
        <v>8</v>
      </c>
      <c r="O108" s="2">
        <v>26</v>
      </c>
      <c r="P108" s="38">
        <v>0</v>
      </c>
      <c r="Q108" s="38">
        <v>0</v>
      </c>
      <c r="R108" s="2">
        <f t="shared" si="19"/>
        <v>26</v>
      </c>
      <c r="S108" s="2">
        <f t="shared" si="19"/>
        <v>0</v>
      </c>
      <c r="T108" s="2">
        <f t="shared" si="19"/>
        <v>0</v>
      </c>
      <c r="U108" s="2">
        <f>(((10-$R108)*10000)+$S108)*10+$T108+$N108/1000</f>
        <v>-1599999.9920000001</v>
      </c>
    </row>
    <row r="109" spans="1:23">
      <c r="A109"/>
      <c r="B109"/>
      <c r="C109"/>
      <c r="D109"/>
      <c r="E109"/>
      <c r="F109"/>
      <c r="G109"/>
      <c r="J109"/>
      <c r="K109"/>
      <c r="L109"/>
      <c r="N109"/>
      <c r="O109"/>
      <c r="P109"/>
      <c r="Q109"/>
    </row>
    <row r="110" spans="1:23">
      <c r="A110"/>
      <c r="B110"/>
      <c r="C110"/>
      <c r="D110"/>
      <c r="E110"/>
      <c r="F110"/>
      <c r="G110"/>
      <c r="J110"/>
      <c r="K110"/>
      <c r="L110"/>
      <c r="N110"/>
      <c r="O110"/>
      <c r="P110"/>
      <c r="Q110"/>
    </row>
    <row r="111" spans="1:23">
      <c r="A111"/>
      <c r="B111"/>
      <c r="C111"/>
      <c r="D111"/>
      <c r="E111"/>
      <c r="F111"/>
      <c r="G111"/>
      <c r="J111"/>
      <c r="K111"/>
      <c r="L111"/>
      <c r="N111"/>
      <c r="O111"/>
      <c r="P111"/>
      <c r="Q111"/>
    </row>
    <row r="112" spans="1:23" ht="18">
      <c r="B112" s="66" t="s">
        <v>10</v>
      </c>
      <c r="C112" s="66" t="s">
        <v>134</v>
      </c>
      <c r="E112" s="66"/>
      <c r="G112" s="68"/>
      <c r="N112" s="34" t="s">
        <v>15</v>
      </c>
      <c r="O112" s="35"/>
      <c r="P112" s="35"/>
      <c r="Q112" s="36"/>
      <c r="R112" s="36"/>
      <c r="S112" s="36"/>
      <c r="T112" s="36"/>
      <c r="U112" s="37"/>
      <c r="V112" s="37"/>
      <c r="W112" s="37"/>
    </row>
    <row r="113" spans="1:23" ht="15.75" customHeight="1">
      <c r="B113" s="66"/>
      <c r="D113" s="66"/>
      <c r="E113" s="74"/>
      <c r="N113"/>
      <c r="R113" s="2"/>
      <c r="S113" s="2"/>
      <c r="T113" s="2"/>
    </row>
    <row r="114" spans="1:23" ht="15.75" thickBot="1">
      <c r="A114" s="87" t="s">
        <v>29</v>
      </c>
      <c r="B114" s="10" t="s">
        <v>9</v>
      </c>
      <c r="C114" s="10" t="s">
        <v>37</v>
      </c>
      <c r="D114" s="10" t="s">
        <v>6</v>
      </c>
      <c r="E114" s="10" t="s">
        <v>7</v>
      </c>
      <c r="F114" s="10" t="s">
        <v>28</v>
      </c>
      <c r="G114" s="43" t="s">
        <v>13</v>
      </c>
      <c r="H114" s="40" t="s">
        <v>33</v>
      </c>
      <c r="I114" s="40" t="s">
        <v>30</v>
      </c>
      <c r="J114" s="40" t="s">
        <v>31</v>
      </c>
      <c r="K114" s="40" t="s">
        <v>32</v>
      </c>
      <c r="L114" s="40" t="s">
        <v>24</v>
      </c>
      <c r="M114" s="12" t="s">
        <v>23</v>
      </c>
      <c r="N114" s="11" t="s">
        <v>37</v>
      </c>
      <c r="O114" s="13" t="s">
        <v>13</v>
      </c>
      <c r="P114" s="39" t="s">
        <v>34</v>
      </c>
      <c r="Q114" s="39" t="s">
        <v>35</v>
      </c>
      <c r="R114" s="14" t="s">
        <v>19</v>
      </c>
      <c r="S114" s="14" t="s">
        <v>20</v>
      </c>
      <c r="T114" s="14" t="s">
        <v>21</v>
      </c>
      <c r="U114" s="12" t="s">
        <v>22</v>
      </c>
    </row>
    <row r="115" spans="1:23" ht="15">
      <c r="B115" s="77"/>
      <c r="C115" s="77"/>
      <c r="D115" s="77"/>
      <c r="E115" s="77"/>
      <c r="F115" s="77"/>
      <c r="G115" s="78"/>
      <c r="H115" s="38"/>
      <c r="I115" s="38"/>
      <c r="N115"/>
      <c r="P115" s="38"/>
      <c r="Q115" s="38"/>
      <c r="R115" s="2"/>
      <c r="S115" s="2"/>
      <c r="T115" s="2"/>
    </row>
    <row r="116" spans="1:23">
      <c r="A116" s="86">
        <f>IF(AND(N117=""),1,"")</f>
        <v>1</v>
      </c>
      <c r="B116" s="84">
        <f>IF(B115="",1,B115+1)</f>
        <v>1</v>
      </c>
      <c r="C116" s="84">
        <f ca="1">IF(M116="","",VLOOKUP($B116,INDIRECT(L116),2,FALSE))</f>
        <v>10</v>
      </c>
      <c r="D116" s="67" t="str">
        <f ca="1">IF($C116="","",IF(ISERROR(VLOOKUP(C116,Athletes,2,FALSE)),"Unknown Athlete",PROPER(VLOOKUP(C116,Athletes,2,FALSE))))</f>
        <v>Catherine Groves</v>
      </c>
      <c r="E116" s="67" t="str">
        <f ca="1">IF($C116="","",IF(VLOOKUP(C116,Athletes,3,FALSE)="","",VLOOKUP(C116,Athletes,3,FALSE)))</f>
        <v>cac</v>
      </c>
      <c r="F116" s="67" t="str">
        <f ca="1">IF($C116="","",IF(ISERROR(VLOOKUP(C116,Athletes,7,FALSE)),"",VLOOKUP(C116,Athletes,7,FALSE)))</f>
        <v/>
      </c>
      <c r="G116" s="85">
        <f ca="1">IF(M116="","",VLOOKUP($B116,INDIRECT(L116),6,FALSE))</f>
        <v>31</v>
      </c>
      <c r="H116" s="38" t="str">
        <f ca="1">"U" &amp; ROW(H116)+1-$B116 &amp; ":U" &amp; ROW(H116)-$B116+VLOOKUP(1,INDIRECT("A" &amp; ROW(H116)+1-$B116 &amp; ":B999"),2,0)</f>
        <v>U116:U116</v>
      </c>
      <c r="I116" s="38" t="str">
        <f ca="1">"R" &amp; ROW(I116)+1-$B116 &amp; ":R" &amp; ROW(I116)-$B116+VLOOKUP(1,INDIRECT("A" &amp; ROW(I116)+1-$B116 &amp; ":B999"),2,0)</f>
        <v>R116:R116</v>
      </c>
      <c r="J116" s="38" t="str">
        <f ca="1">"S" &amp; ROW(J116)+1-$B116 &amp; ":S" &amp; ROW(J116)-$B116+VLOOKUP(1,INDIRECT("A" &amp; ROW(J116)+1-$B116 &amp; ":B999"),2,0)</f>
        <v>S116:S116</v>
      </c>
      <c r="K116" s="38" t="str">
        <f ca="1">"T" &amp; ROW(K116)+1-$B116 &amp; ":T" &amp; ROW(K116)-$B116+VLOOKUP(1,INDIRECT("A" &amp; ROW(K116)+1-$B116 &amp; ":B999"),2,0)</f>
        <v>T116:T116</v>
      </c>
      <c r="L116" s="38" t="str">
        <f ca="1">"M" &amp; ROW(I116)+1-$B116 &amp; ":U" &amp; ROW(I116)-$B116+VLOOKUP(1,INDIRECT("A" &amp; ROW(I116)+1-$B116 &amp; ":B999"),2,0)</f>
        <v>M116:U116</v>
      </c>
      <c r="M116">
        <f ca="1">IF(N116="","",RANK($U116,INDIRECT(H116),1))</f>
        <v>1</v>
      </c>
      <c r="N116">
        <v>10</v>
      </c>
      <c r="O116" s="2">
        <v>31</v>
      </c>
      <c r="P116" s="38">
        <v>0</v>
      </c>
      <c r="Q116" s="38">
        <v>0</v>
      </c>
      <c r="R116" s="2">
        <f>O116</f>
        <v>31</v>
      </c>
      <c r="S116" s="2">
        <f>P116</f>
        <v>0</v>
      </c>
      <c r="T116" s="2">
        <f>Q116</f>
        <v>0</v>
      </c>
      <c r="U116" s="2">
        <f>(((10-$R116)*10000)+$S116)*10+$T116+$N116/1000</f>
        <v>-2099999.9900000002</v>
      </c>
    </row>
    <row r="117" spans="1:23">
      <c r="A117"/>
      <c r="B117"/>
      <c r="C117"/>
      <c r="D117"/>
      <c r="E117"/>
      <c r="F117"/>
      <c r="G117"/>
      <c r="J117"/>
      <c r="K117"/>
      <c r="L117"/>
      <c r="N117"/>
      <c r="O117"/>
      <c r="P117"/>
      <c r="Q117"/>
    </row>
    <row r="118" spans="1:23">
      <c r="A118"/>
      <c r="B118"/>
      <c r="C118"/>
      <c r="D118"/>
      <c r="E118"/>
      <c r="F118"/>
      <c r="G118"/>
      <c r="J118"/>
      <c r="K118"/>
      <c r="L118"/>
      <c r="N118"/>
      <c r="O118"/>
      <c r="P118"/>
      <c r="Q118"/>
    </row>
    <row r="119" spans="1:23">
      <c r="A119"/>
      <c r="B119"/>
      <c r="C119"/>
      <c r="D119"/>
      <c r="E119"/>
      <c r="F119"/>
      <c r="G119"/>
      <c r="J119"/>
      <c r="K119"/>
      <c r="L119"/>
      <c r="N119"/>
      <c r="O119"/>
      <c r="P119"/>
      <c r="Q119"/>
    </row>
    <row r="120" spans="1:23" ht="18">
      <c r="B120" s="66" t="s">
        <v>10</v>
      </c>
      <c r="C120" s="66" t="s">
        <v>135</v>
      </c>
      <c r="E120" s="66"/>
      <c r="G120" s="68"/>
      <c r="N120" s="34" t="s">
        <v>15</v>
      </c>
      <c r="O120" s="35"/>
      <c r="P120" s="35"/>
      <c r="Q120" s="36"/>
      <c r="R120" s="36"/>
      <c r="S120" s="36"/>
      <c r="T120" s="36"/>
      <c r="U120" s="37"/>
      <c r="V120" s="37"/>
      <c r="W120" s="37"/>
    </row>
    <row r="121" spans="1:23" ht="15.75" customHeight="1">
      <c r="B121" s="66"/>
      <c r="D121" s="66"/>
      <c r="E121" s="74"/>
      <c r="N121"/>
      <c r="R121" s="2"/>
      <c r="S121" s="2"/>
      <c r="T121" s="2"/>
    </row>
    <row r="122" spans="1:23" ht="15.75" thickBot="1">
      <c r="A122" s="87" t="s">
        <v>29</v>
      </c>
      <c r="B122" s="10" t="s">
        <v>9</v>
      </c>
      <c r="C122" s="10" t="s">
        <v>37</v>
      </c>
      <c r="D122" s="10" t="s">
        <v>6</v>
      </c>
      <c r="E122" s="10" t="s">
        <v>7</v>
      </c>
      <c r="F122" s="10" t="s">
        <v>28</v>
      </c>
      <c r="G122" s="43" t="s">
        <v>13</v>
      </c>
      <c r="H122" s="40" t="s">
        <v>33</v>
      </c>
      <c r="I122" s="40" t="s">
        <v>30</v>
      </c>
      <c r="J122" s="40" t="s">
        <v>31</v>
      </c>
      <c r="K122" s="40" t="s">
        <v>32</v>
      </c>
      <c r="L122" s="40" t="s">
        <v>24</v>
      </c>
      <c r="M122" s="12" t="s">
        <v>23</v>
      </c>
      <c r="N122" s="11" t="s">
        <v>37</v>
      </c>
      <c r="O122" s="13" t="s">
        <v>13</v>
      </c>
      <c r="P122" s="39" t="s">
        <v>34</v>
      </c>
      <c r="Q122" s="39" t="s">
        <v>35</v>
      </c>
      <c r="R122" s="14" t="s">
        <v>19</v>
      </c>
      <c r="S122" s="14" t="s">
        <v>20</v>
      </c>
      <c r="T122" s="14" t="s">
        <v>21</v>
      </c>
      <c r="U122" s="12" t="s">
        <v>22</v>
      </c>
    </row>
    <row r="123" spans="1:23" ht="15">
      <c r="B123" s="77"/>
      <c r="C123" s="77"/>
      <c r="D123" s="77"/>
      <c r="E123" s="77"/>
      <c r="F123" s="77"/>
      <c r="G123" s="78"/>
      <c r="H123" s="38"/>
      <c r="I123" s="38"/>
      <c r="N123"/>
      <c r="P123" s="38"/>
      <c r="Q123" s="38"/>
      <c r="R123" s="2"/>
      <c r="S123" s="2"/>
      <c r="T123" s="2"/>
    </row>
    <row r="124" spans="1:23">
      <c r="A124" s="86" t="str">
        <f>IF(AND(N125=""),1,"")</f>
        <v/>
      </c>
      <c r="B124" s="84">
        <f>IF(B123="",1,B123+1)</f>
        <v>1</v>
      </c>
      <c r="C124" s="84">
        <f ca="1">IF(M124="","",VLOOKUP($B124,INDIRECT(L124),2,FALSE))</f>
        <v>15</v>
      </c>
      <c r="D124" s="67" t="str">
        <f ca="1">IF($C124="","",IF(ISERROR(VLOOKUP(C124,Athletes,2,FALSE)),"Unknown Athlete",PROPER(VLOOKUP(C124,Athletes,2,FALSE))))</f>
        <v>Jenna Dymond</v>
      </c>
      <c r="E124" s="67" t="str">
        <f ca="1">IF($C124="","",IF(VLOOKUP(C124,Athletes,3,FALSE)="","",VLOOKUP(C124,Athletes,3,FALSE)))</f>
        <v>cac</v>
      </c>
      <c r="F124" s="67" t="str">
        <f ca="1">IF($C124="","",IF(ISERROR(VLOOKUP(C124,Athletes,7,FALSE)),"",VLOOKUP(C124,Athletes,7,FALSE)))</f>
        <v/>
      </c>
      <c r="G124" s="85">
        <f ca="1">IF(M124="","",VLOOKUP($B124,INDIRECT(L124),6,FALSE))</f>
        <v>54</v>
      </c>
      <c r="H124" s="38" t="str">
        <f ca="1">"U" &amp; ROW(H124)+1-$B124 &amp; ":U" &amp; ROW(H124)-$B124+VLOOKUP(1,INDIRECT("A" &amp; ROW(H124)+1-$B124 &amp; ":B999"),2,0)</f>
        <v>U124:U125</v>
      </c>
      <c r="I124" s="38" t="str">
        <f ca="1">"R" &amp; ROW(I124)+1-$B124 &amp; ":R" &amp; ROW(I124)-$B124+VLOOKUP(1,INDIRECT("A" &amp; ROW(I124)+1-$B124 &amp; ":B999"),2,0)</f>
        <v>R124:R125</v>
      </c>
      <c r="J124" s="38" t="str">
        <f ca="1">"S" &amp; ROW(J124)+1-$B124 &amp; ":S" &amp; ROW(J124)-$B124+VLOOKUP(1,INDIRECT("A" &amp; ROW(J124)+1-$B124 &amp; ":B999"),2,0)</f>
        <v>S124:S125</v>
      </c>
      <c r="K124" s="38" t="str">
        <f ca="1">"T" &amp; ROW(K124)+1-$B124 &amp; ":T" &amp; ROW(K124)-$B124+VLOOKUP(1,INDIRECT("A" &amp; ROW(K124)+1-$B124 &amp; ":B999"),2,0)</f>
        <v>T124:T125</v>
      </c>
      <c r="L124" s="38" t="str">
        <f ca="1">"M" &amp; ROW(I124)+1-$B124 &amp; ":U" &amp; ROW(I124)-$B124+VLOOKUP(1,INDIRECT("A" &amp; ROW(I124)+1-$B124 &amp; ":B999"),2,0)</f>
        <v>M124:U125</v>
      </c>
      <c r="M124">
        <f ca="1">IF(N124="","",RANK($U124,INDIRECT(H124),1))</f>
        <v>2</v>
      </c>
      <c r="N124">
        <v>11</v>
      </c>
      <c r="O124" s="2">
        <v>43</v>
      </c>
      <c r="P124" s="38">
        <v>0</v>
      </c>
      <c r="Q124" s="38">
        <v>0</v>
      </c>
      <c r="R124" s="2">
        <f t="shared" ref="R124:T125" si="20">O124</f>
        <v>43</v>
      </c>
      <c r="S124" s="2">
        <f t="shared" si="20"/>
        <v>0</v>
      </c>
      <c r="T124" s="2">
        <f t="shared" si="20"/>
        <v>0</v>
      </c>
      <c r="U124" s="2">
        <f>(((10-$R124)*10000)+$S124)*10+$T124+$N124/1000</f>
        <v>-3299999.9890000001</v>
      </c>
    </row>
    <row r="125" spans="1:23">
      <c r="A125" s="86">
        <f>IF(AND(N126=""),1,"")</f>
        <v>1</v>
      </c>
      <c r="B125" s="84">
        <f>IF(B124="",1,B124+1)</f>
        <v>2</v>
      </c>
      <c r="C125" s="84">
        <f ca="1">IF(M125="","",VLOOKUP($B125,INDIRECT(L125),2,FALSE))</f>
        <v>11</v>
      </c>
      <c r="D125" s="67" t="str">
        <f ca="1">IF($C125="","",IF(ISERROR(VLOOKUP(C125,Athletes,2,FALSE)),"Unknown Athlete",PROPER(VLOOKUP(C125,Athletes,2,FALSE))))</f>
        <v>Leon Smith</v>
      </c>
      <c r="E125" s="67" t="str">
        <f ca="1">IF($C125="","",IF(VLOOKUP(C125,Athletes,3,FALSE)="","",VLOOKUP(C125,Athletes,3,FALSE)))</f>
        <v>cac</v>
      </c>
      <c r="F125" s="67" t="str">
        <f ca="1">IF($C125="","",IF(ISERROR(VLOOKUP(C125,Athletes,7,FALSE)),"",VLOOKUP(C125,Athletes,7,FALSE)))</f>
        <v/>
      </c>
      <c r="G125" s="85">
        <f ca="1">IF(M125="","",VLOOKUP($B125,INDIRECT(L125),6,FALSE))</f>
        <v>43</v>
      </c>
      <c r="H125" s="38" t="str">
        <f ca="1">"U" &amp; ROW(H125)+1-$B125 &amp; ":U" &amp; ROW(H125)-$B125+VLOOKUP(1,INDIRECT("A" &amp; ROW(H125)+1-$B125 &amp; ":B999"),2,0)</f>
        <v>U124:U125</v>
      </c>
      <c r="I125" s="38" t="str">
        <f ca="1">"R" &amp; ROW(I125)+1-$B125 &amp; ":R" &amp; ROW(I125)-$B125+VLOOKUP(1,INDIRECT("A" &amp; ROW(I125)+1-$B125 &amp; ":B999"),2,0)</f>
        <v>R124:R125</v>
      </c>
      <c r="J125" s="38" t="str">
        <f ca="1">"S" &amp; ROW(J125)+1-$B125 &amp; ":S" &amp; ROW(J125)-$B125+VLOOKUP(1,INDIRECT("A" &amp; ROW(J125)+1-$B125 &amp; ":B999"),2,0)</f>
        <v>S124:S125</v>
      </c>
      <c r="K125" s="38" t="str">
        <f ca="1">"T" &amp; ROW(K125)+1-$B125 &amp; ":T" &amp; ROW(K125)-$B125+VLOOKUP(1,INDIRECT("A" &amp; ROW(K125)+1-$B125 &amp; ":B999"),2,0)</f>
        <v>T124:T125</v>
      </c>
      <c r="L125" s="38" t="str">
        <f ca="1">"M" &amp; ROW(I125)+1-$B125 &amp; ":U" &amp; ROW(I125)-$B125+VLOOKUP(1,INDIRECT("A" &amp; ROW(I125)+1-$B125 &amp; ":B999"),2,0)</f>
        <v>M124:U125</v>
      </c>
      <c r="M125">
        <f ca="1">IF(N125="","",RANK($U125,INDIRECT(H125),1))</f>
        <v>1</v>
      </c>
      <c r="N125">
        <v>15</v>
      </c>
      <c r="O125" s="2">
        <v>54</v>
      </c>
      <c r="P125" s="38">
        <v>0</v>
      </c>
      <c r="Q125" s="38">
        <v>0</v>
      </c>
      <c r="R125" s="2">
        <f t="shared" si="20"/>
        <v>54</v>
      </c>
      <c r="S125" s="2">
        <f t="shared" si="20"/>
        <v>0</v>
      </c>
      <c r="T125" s="2">
        <f t="shared" si="20"/>
        <v>0</v>
      </c>
      <c r="U125" s="2">
        <f>(((10-$R125)*10000)+$S125)*10+$T125+$N125/1000</f>
        <v>-4399999.9850000003</v>
      </c>
    </row>
    <row r="126" spans="1:23">
      <c r="A126"/>
      <c r="B126"/>
      <c r="C126"/>
      <c r="D126"/>
      <c r="E126"/>
      <c r="F126"/>
      <c r="G126"/>
      <c r="J126"/>
      <c r="K126"/>
      <c r="L126"/>
      <c r="N126"/>
      <c r="O126"/>
      <c r="P126"/>
      <c r="Q126"/>
    </row>
    <row r="127" spans="1:23">
      <c r="A127"/>
      <c r="B127"/>
      <c r="C127"/>
      <c r="D127"/>
      <c r="E127"/>
      <c r="F127"/>
      <c r="G127"/>
      <c r="J127"/>
      <c r="K127"/>
      <c r="L127"/>
      <c r="N127"/>
      <c r="O127"/>
      <c r="P127"/>
      <c r="Q127"/>
    </row>
    <row r="128" spans="1:23">
      <c r="A128"/>
      <c r="B128"/>
      <c r="C128"/>
      <c r="D128"/>
      <c r="E128"/>
      <c r="F128"/>
      <c r="G128"/>
      <c r="J128"/>
      <c r="K128"/>
      <c r="L128"/>
      <c r="N128"/>
      <c r="O128"/>
      <c r="P128"/>
      <c r="Q128"/>
    </row>
    <row r="129" spans="1:23" ht="18">
      <c r="B129" s="66" t="s">
        <v>10</v>
      </c>
      <c r="C129" s="66" t="s">
        <v>136</v>
      </c>
      <c r="E129" s="66"/>
      <c r="G129" s="68"/>
      <c r="N129" s="34" t="s">
        <v>15</v>
      </c>
      <c r="O129" s="35"/>
      <c r="P129" s="35"/>
      <c r="Q129" s="36"/>
      <c r="R129" s="36"/>
      <c r="S129" s="36"/>
      <c r="T129" s="36"/>
      <c r="U129" s="37"/>
      <c r="V129" s="37"/>
      <c r="W129" s="37"/>
    </row>
    <row r="130" spans="1:23" ht="15.75" customHeight="1">
      <c r="B130" s="66"/>
      <c r="D130" s="66"/>
      <c r="E130" s="74"/>
      <c r="N130"/>
      <c r="R130" s="2"/>
      <c r="S130" s="2"/>
      <c r="T130" s="2"/>
    </row>
    <row r="131" spans="1:23" ht="15.75" thickBot="1">
      <c r="A131" s="87" t="s">
        <v>29</v>
      </c>
      <c r="B131" s="10" t="s">
        <v>9</v>
      </c>
      <c r="C131" s="10" t="s">
        <v>37</v>
      </c>
      <c r="D131" s="10" t="s">
        <v>6</v>
      </c>
      <c r="E131" s="10" t="s">
        <v>7</v>
      </c>
      <c r="F131" s="10" t="s">
        <v>28</v>
      </c>
      <c r="G131" s="43" t="s">
        <v>13</v>
      </c>
      <c r="H131" s="40" t="s">
        <v>33</v>
      </c>
      <c r="I131" s="40" t="s">
        <v>30</v>
      </c>
      <c r="J131" s="40" t="s">
        <v>31</v>
      </c>
      <c r="K131" s="40" t="s">
        <v>32</v>
      </c>
      <c r="L131" s="40" t="s">
        <v>24</v>
      </c>
      <c r="M131" s="12" t="s">
        <v>23</v>
      </c>
      <c r="N131" s="11" t="s">
        <v>37</v>
      </c>
      <c r="O131" s="13" t="s">
        <v>13</v>
      </c>
      <c r="P131" s="39" t="s">
        <v>34</v>
      </c>
      <c r="Q131" s="39" t="s">
        <v>35</v>
      </c>
      <c r="R131" s="14" t="s">
        <v>19</v>
      </c>
      <c r="S131" s="14" t="s">
        <v>20</v>
      </c>
      <c r="T131" s="14" t="s">
        <v>21</v>
      </c>
      <c r="U131" s="12" t="s">
        <v>22</v>
      </c>
    </row>
    <row r="132" spans="1:23" ht="15">
      <c r="B132" s="77"/>
      <c r="C132" s="77"/>
      <c r="D132" s="77"/>
      <c r="E132" s="77"/>
      <c r="F132" s="77"/>
      <c r="G132" s="78"/>
      <c r="H132" s="38"/>
      <c r="I132" s="38"/>
      <c r="N132"/>
      <c r="P132" s="38"/>
      <c r="Q132" s="38"/>
      <c r="R132" s="2"/>
      <c r="S132" s="2"/>
      <c r="T132" s="2"/>
    </row>
    <row r="133" spans="1:23">
      <c r="A133" s="86" t="str">
        <f>IF(AND(N134=""),1,"")</f>
        <v/>
      </c>
      <c r="B133" s="84">
        <f>IF(B132="",1,B132+1)</f>
        <v>1</v>
      </c>
      <c r="C133" s="84">
        <f ca="1">IF(M133="","",VLOOKUP($B133,INDIRECT(L133),2,FALSE))</f>
        <v>16</v>
      </c>
      <c r="D133" s="67" t="str">
        <f ca="1">IF($C133="","",IF(ISERROR(VLOOKUP(C133,Athletes,2,FALSE)),"Unknown Athlete",PROPER(VLOOKUP(C133,Athletes,2,FALSE))))</f>
        <v>Milly Hancock</v>
      </c>
      <c r="E133" s="67" t="str">
        <f ca="1">IF($C133="","",IF(VLOOKUP(C133,Athletes,3,FALSE)="","",VLOOKUP(C133,Athletes,3,FALSE)))</f>
        <v>cac</v>
      </c>
      <c r="F133" s="67" t="str">
        <f ca="1">IF($C133="","",IF(ISERROR(VLOOKUP(C133,Athletes,7,FALSE)),"",VLOOKUP(C133,Athletes,7,FALSE)))</f>
        <v/>
      </c>
      <c r="G133" s="85">
        <f ca="1">IF(M133="","",VLOOKUP($B133,INDIRECT(L133),6,FALSE))</f>
        <v>53</v>
      </c>
      <c r="H133" s="38" t="str">
        <f ca="1">"U" &amp; ROW(H133)+1-$B133 &amp; ":U" &amp; ROW(H133)-$B133+VLOOKUP(1,INDIRECT("A" &amp; ROW(H133)+1-$B133 &amp; ":B999"),2,0)</f>
        <v>U133:U136</v>
      </c>
      <c r="I133" s="38" t="str">
        <f ca="1">"R" &amp; ROW(I133)+1-$B133 &amp; ":R" &amp; ROW(I133)-$B133+VLOOKUP(1,INDIRECT("A" &amp; ROW(I133)+1-$B133 &amp; ":B999"),2,0)</f>
        <v>R133:R136</v>
      </c>
      <c r="J133" s="38" t="str">
        <f ca="1">"S" &amp; ROW(J133)+1-$B133 &amp; ":S" &amp; ROW(J133)-$B133+VLOOKUP(1,INDIRECT("A" &amp; ROW(J133)+1-$B133 &amp; ":B999"),2,0)</f>
        <v>S133:S136</v>
      </c>
      <c r="K133" s="38" t="str">
        <f ca="1">"T" &amp; ROW(K133)+1-$B133 &amp; ":T" &amp; ROW(K133)-$B133+VLOOKUP(1,INDIRECT("A" &amp; ROW(K133)+1-$B133 &amp; ":B999"),2,0)</f>
        <v>T133:T136</v>
      </c>
      <c r="L133" s="38" t="str">
        <f ca="1">"M" &amp; ROW(I133)+1-$B133 &amp; ":U" &amp; ROW(I133)-$B133+VLOOKUP(1,INDIRECT("A" &amp; ROW(I133)+1-$B133 &amp; ":B999"),2,0)</f>
        <v>M133:U136</v>
      </c>
      <c r="M133">
        <f ca="1">IF(N133="","",RANK($U133,INDIRECT(H133),1))</f>
        <v>2</v>
      </c>
      <c r="N133">
        <v>14</v>
      </c>
      <c r="O133" s="2">
        <v>49</v>
      </c>
      <c r="P133" s="38">
        <v>0</v>
      </c>
      <c r="Q133" s="38">
        <v>0</v>
      </c>
      <c r="R133" s="2">
        <f t="shared" ref="R133:T136" si="21">O133</f>
        <v>49</v>
      </c>
      <c r="S133" s="2">
        <f t="shared" si="21"/>
        <v>0</v>
      </c>
      <c r="T133" s="2">
        <f t="shared" si="21"/>
        <v>0</v>
      </c>
      <c r="U133" s="2">
        <f>(((10-$R133)*10000)+$S133)*10+$T133+$N133/1000</f>
        <v>-3899999.986</v>
      </c>
    </row>
    <row r="134" spans="1:23">
      <c r="A134" s="86" t="str">
        <f>IF(AND(N135=""),1,"")</f>
        <v/>
      </c>
      <c r="B134" s="84">
        <f>IF(B133="",1,B133+1)</f>
        <v>2</v>
      </c>
      <c r="C134" s="84">
        <f ca="1">IF(M134="","",VLOOKUP($B134,INDIRECT(L134),2,FALSE))</f>
        <v>14</v>
      </c>
      <c r="D134" s="67" t="str">
        <f ca="1">IF($C134="","",IF(ISERROR(VLOOKUP(C134,Athletes,2,FALSE)),"Unknown Athlete",PROPER(VLOOKUP(C134,Athletes,2,FALSE))))</f>
        <v>Kizzy Dymond</v>
      </c>
      <c r="E134" s="67" t="str">
        <f ca="1">IF($C134="","",IF(VLOOKUP(C134,Athletes,3,FALSE)="","",VLOOKUP(C134,Athletes,3,FALSE)))</f>
        <v>cac</v>
      </c>
      <c r="F134" s="67" t="str">
        <f ca="1">IF($C134="","",IF(ISERROR(VLOOKUP(C134,Athletes,7,FALSE)),"",VLOOKUP(C134,Athletes,7,FALSE)))</f>
        <v/>
      </c>
      <c r="G134" s="85">
        <f ca="1">IF(M134="","",VLOOKUP($B134,INDIRECT(L134),6,FALSE))</f>
        <v>49</v>
      </c>
      <c r="H134" s="38" t="str">
        <f ca="1">"U" &amp; ROW(H134)+1-$B134 &amp; ":U" &amp; ROW(H134)-$B134+VLOOKUP(1,INDIRECT("A" &amp; ROW(H134)+1-$B134 &amp; ":B999"),2,0)</f>
        <v>U133:U136</v>
      </c>
      <c r="I134" s="38" t="str">
        <f ca="1">"R" &amp; ROW(I134)+1-$B134 &amp; ":R" &amp; ROW(I134)-$B134+VLOOKUP(1,INDIRECT("A" &amp; ROW(I134)+1-$B134 &amp; ":B999"),2,0)</f>
        <v>R133:R136</v>
      </c>
      <c r="J134" s="38" t="str">
        <f ca="1">"S" &amp; ROW(J134)+1-$B134 &amp; ":S" &amp; ROW(J134)-$B134+VLOOKUP(1,INDIRECT("A" &amp; ROW(J134)+1-$B134 &amp; ":B999"),2,0)</f>
        <v>S133:S136</v>
      </c>
      <c r="K134" s="38" t="str">
        <f ca="1">"T" &amp; ROW(K134)+1-$B134 &amp; ":T" &amp; ROW(K134)-$B134+VLOOKUP(1,INDIRECT("A" &amp; ROW(K134)+1-$B134 &amp; ":B999"),2,0)</f>
        <v>T133:T136</v>
      </c>
      <c r="L134" s="38" t="str">
        <f ca="1">"M" &amp; ROW(I134)+1-$B134 &amp; ":U" &amp; ROW(I134)-$B134+VLOOKUP(1,INDIRECT("A" &amp; ROW(I134)+1-$B134 &amp; ":B999"),2,0)</f>
        <v>M133:U136</v>
      </c>
      <c r="M134">
        <f ca="1">IF(N134="","",RANK($U134,INDIRECT(H134),1))</f>
        <v>1</v>
      </c>
      <c r="N134">
        <v>16</v>
      </c>
      <c r="O134" s="2">
        <v>53</v>
      </c>
      <c r="P134" s="38">
        <v>0</v>
      </c>
      <c r="Q134" s="38">
        <v>0</v>
      </c>
      <c r="R134" s="2">
        <f t="shared" si="21"/>
        <v>53</v>
      </c>
      <c r="S134" s="2">
        <f t="shared" si="21"/>
        <v>0</v>
      </c>
      <c r="T134" s="2">
        <f t="shared" si="21"/>
        <v>0</v>
      </c>
      <c r="U134" s="2">
        <f>(((10-$R134)*10000)+$S134)*10+$T134+$N134/1000</f>
        <v>-4299999.9840000002</v>
      </c>
    </row>
    <row r="135" spans="1:23">
      <c r="A135" s="86" t="str">
        <f>IF(AND(N136=""),1,"")</f>
        <v/>
      </c>
      <c r="B135" s="84">
        <f>IF(B134="",1,B134+1)</f>
        <v>3</v>
      </c>
      <c r="C135" s="84">
        <f ca="1">IF(M135="","",VLOOKUP($B135,INDIRECT(L135),2,FALSE))</f>
        <v>17</v>
      </c>
      <c r="D135" s="67" t="str">
        <f ca="1">IF($C135="","",IF(ISERROR(VLOOKUP(C135,Athletes,2,FALSE)),"Unknown Athlete",PROPER(VLOOKUP(C135,Athletes,2,FALSE))))</f>
        <v>Beth Ireland</v>
      </c>
      <c r="E135" s="67" t="str">
        <f ca="1">IF($C135="","",IF(VLOOKUP(C135,Athletes,3,FALSE)="","",VLOOKUP(C135,Athletes,3,FALSE)))</f>
        <v>cac</v>
      </c>
      <c r="F135" s="67" t="str">
        <f ca="1">IF($C135="","",IF(ISERROR(VLOOKUP(C135,Athletes,7,FALSE)),"",VLOOKUP(C135,Athletes,7,FALSE)))</f>
        <v/>
      </c>
      <c r="G135" s="85">
        <f ca="1">IF(M135="","",VLOOKUP($B135,INDIRECT(L135),6,FALSE))</f>
        <v>40</v>
      </c>
      <c r="H135" s="38" t="str">
        <f ca="1">"U" &amp; ROW(H135)+1-$B135 &amp; ":U" &amp; ROW(H135)-$B135+VLOOKUP(1,INDIRECT("A" &amp; ROW(H135)+1-$B135 &amp; ":B999"),2,0)</f>
        <v>U133:U136</v>
      </c>
      <c r="I135" s="38" t="str">
        <f ca="1">"R" &amp; ROW(I135)+1-$B135 &amp; ":R" &amp; ROW(I135)-$B135+VLOOKUP(1,INDIRECT("A" &amp; ROW(I135)+1-$B135 &amp; ":B999"),2,0)</f>
        <v>R133:R136</v>
      </c>
      <c r="J135" s="38" t="str">
        <f ca="1">"S" &amp; ROW(J135)+1-$B135 &amp; ":S" &amp; ROW(J135)-$B135+VLOOKUP(1,INDIRECT("A" &amp; ROW(J135)+1-$B135 &amp; ":B999"),2,0)</f>
        <v>S133:S136</v>
      </c>
      <c r="K135" s="38" t="str">
        <f ca="1">"T" &amp; ROW(K135)+1-$B135 &amp; ":T" &amp; ROW(K135)-$B135+VLOOKUP(1,INDIRECT("A" &amp; ROW(K135)+1-$B135 &amp; ":B999"),2,0)</f>
        <v>T133:T136</v>
      </c>
      <c r="L135" s="38" t="str">
        <f ca="1">"M" &amp; ROW(I135)+1-$B135 &amp; ":U" &amp; ROW(I135)-$B135+VLOOKUP(1,INDIRECT("A" &amp; ROW(I135)+1-$B135 &amp; ":B999"),2,0)</f>
        <v>M133:U136</v>
      </c>
      <c r="M135">
        <f ca="1">IF(N135="","",RANK($U135,INDIRECT(H135),1))</f>
        <v>3</v>
      </c>
      <c r="N135">
        <v>17</v>
      </c>
      <c r="O135" s="2">
        <v>40</v>
      </c>
      <c r="P135" s="38">
        <v>0</v>
      </c>
      <c r="Q135" s="38">
        <v>0</v>
      </c>
      <c r="R135" s="2">
        <f t="shared" si="21"/>
        <v>40</v>
      </c>
      <c r="S135" s="2">
        <f t="shared" si="21"/>
        <v>0</v>
      </c>
      <c r="T135" s="2">
        <f t="shared" si="21"/>
        <v>0</v>
      </c>
      <c r="U135" s="2">
        <f>(((10-$R135)*10000)+$S135)*10+$T135+$N135/1000</f>
        <v>-2999999.983</v>
      </c>
    </row>
    <row r="136" spans="1:23">
      <c r="A136" s="86">
        <f>IF(AND(N137=""),1,"")</f>
        <v>1</v>
      </c>
      <c r="B136" s="84">
        <f>IF(B135="",1,B135+1)</f>
        <v>4</v>
      </c>
      <c r="C136" s="84">
        <f ca="1">IF(M136="","",VLOOKUP($B136,INDIRECT(L136),2,FALSE))</f>
        <v>13</v>
      </c>
      <c r="D136" s="67" t="str">
        <f ca="1">IF($C136="","",IF(ISERROR(VLOOKUP(C136,Athletes,2,FALSE)),"Unknown Athlete",PROPER(VLOOKUP(C136,Athletes,2,FALSE))))</f>
        <v>Karenza Riley</v>
      </c>
      <c r="E136" s="67" t="str">
        <f ca="1">IF($C136="","",IF(VLOOKUP(C136,Athletes,3,FALSE)="","",VLOOKUP(C136,Athletes,3,FALSE)))</f>
        <v>cac</v>
      </c>
      <c r="F136" s="67" t="str">
        <f ca="1">IF($C136="","",IF(ISERROR(VLOOKUP(C136,Athletes,7,FALSE)),"",VLOOKUP(C136,Athletes,7,FALSE)))</f>
        <v/>
      </c>
      <c r="G136" s="85">
        <f ca="1">IF(M136="","",VLOOKUP($B136,INDIRECT(L136),6,FALSE))</f>
        <v>32</v>
      </c>
      <c r="H136" s="38" t="str">
        <f ca="1">"U" &amp; ROW(H136)+1-$B136 &amp; ":U" &amp; ROW(H136)-$B136+VLOOKUP(1,INDIRECT("A" &amp; ROW(H136)+1-$B136 &amp; ":B999"),2,0)</f>
        <v>U133:U136</v>
      </c>
      <c r="I136" s="38" t="str">
        <f ca="1">"R" &amp; ROW(I136)+1-$B136 &amp; ":R" &amp; ROW(I136)-$B136+VLOOKUP(1,INDIRECT("A" &amp; ROW(I136)+1-$B136 &amp; ":B999"),2,0)</f>
        <v>R133:R136</v>
      </c>
      <c r="J136" s="38" t="str">
        <f ca="1">"S" &amp; ROW(J136)+1-$B136 &amp; ":S" &amp; ROW(J136)-$B136+VLOOKUP(1,INDIRECT("A" &amp; ROW(J136)+1-$B136 &amp; ":B999"),2,0)</f>
        <v>S133:S136</v>
      </c>
      <c r="K136" s="38" t="str">
        <f ca="1">"T" &amp; ROW(K136)+1-$B136 &amp; ":T" &amp; ROW(K136)-$B136+VLOOKUP(1,INDIRECT("A" &amp; ROW(K136)+1-$B136 &amp; ":B999"),2,0)</f>
        <v>T133:T136</v>
      </c>
      <c r="L136" s="38" t="str">
        <f ca="1">"M" &amp; ROW(I136)+1-$B136 &amp; ":U" &amp; ROW(I136)-$B136+VLOOKUP(1,INDIRECT("A" &amp; ROW(I136)+1-$B136 &amp; ":B999"),2,0)</f>
        <v>M133:U136</v>
      </c>
      <c r="M136">
        <f ca="1">IF(N136="","",RANK($U136,INDIRECT(H136),1))</f>
        <v>4</v>
      </c>
      <c r="N136">
        <v>13</v>
      </c>
      <c r="O136" s="2">
        <v>32</v>
      </c>
      <c r="P136" s="38">
        <v>0</v>
      </c>
      <c r="Q136" s="38">
        <v>0</v>
      </c>
      <c r="R136" s="2">
        <f t="shared" si="21"/>
        <v>32</v>
      </c>
      <c r="S136" s="2">
        <f t="shared" si="21"/>
        <v>0</v>
      </c>
      <c r="T136" s="2">
        <f t="shared" si="21"/>
        <v>0</v>
      </c>
      <c r="U136" s="2">
        <f>(((10-$R136)*10000)+$S136)*10+$T136+$N136/1000</f>
        <v>-2199999.9870000002</v>
      </c>
    </row>
    <row r="137" spans="1:23">
      <c r="A137"/>
      <c r="B137"/>
      <c r="C137"/>
      <c r="D137"/>
      <c r="E137"/>
      <c r="F137"/>
      <c r="G137"/>
      <c r="J137"/>
      <c r="K137"/>
      <c r="L137"/>
      <c r="N137"/>
      <c r="O137"/>
      <c r="P137"/>
      <c r="Q137"/>
    </row>
    <row r="138" spans="1:23">
      <c r="A138"/>
      <c r="B138"/>
      <c r="C138"/>
      <c r="D138"/>
      <c r="E138"/>
      <c r="F138"/>
      <c r="G138"/>
      <c r="J138"/>
      <c r="K138"/>
      <c r="L138"/>
      <c r="N138"/>
      <c r="O138"/>
      <c r="P138"/>
      <c r="Q138"/>
    </row>
    <row r="139" spans="1:23">
      <c r="A139"/>
      <c r="B139"/>
      <c r="C139"/>
      <c r="D139"/>
      <c r="E139"/>
      <c r="F139"/>
      <c r="G139"/>
      <c r="J139"/>
      <c r="K139"/>
      <c r="L139"/>
      <c r="N139"/>
      <c r="O139"/>
      <c r="P139"/>
      <c r="Q139"/>
    </row>
    <row r="140" spans="1:23" ht="18">
      <c r="B140" s="66" t="s">
        <v>10</v>
      </c>
      <c r="C140" s="66" t="s">
        <v>137</v>
      </c>
      <c r="E140" s="66"/>
      <c r="G140" s="68"/>
      <c r="N140" s="34" t="s">
        <v>15</v>
      </c>
      <c r="O140" s="35"/>
      <c r="P140" s="35"/>
      <c r="Q140" s="36"/>
      <c r="R140" s="36"/>
      <c r="S140" s="36"/>
      <c r="T140" s="36"/>
      <c r="U140" s="37"/>
      <c r="V140" s="37"/>
      <c r="W140" s="37"/>
    </row>
    <row r="141" spans="1:23" ht="15.75" customHeight="1">
      <c r="B141" s="66"/>
      <c r="D141" s="66"/>
      <c r="E141" s="74"/>
      <c r="N141"/>
      <c r="R141" s="2"/>
      <c r="S141" s="2"/>
      <c r="T141" s="2"/>
    </row>
    <row r="142" spans="1:23" ht="15.75" thickBot="1">
      <c r="A142" s="87" t="s">
        <v>29</v>
      </c>
      <c r="B142" s="10" t="s">
        <v>9</v>
      </c>
      <c r="C142" s="10" t="s">
        <v>37</v>
      </c>
      <c r="D142" s="10" t="s">
        <v>6</v>
      </c>
      <c r="E142" s="10" t="s">
        <v>7</v>
      </c>
      <c r="F142" s="10" t="s">
        <v>28</v>
      </c>
      <c r="G142" s="43" t="s">
        <v>13</v>
      </c>
      <c r="H142" s="40" t="s">
        <v>33</v>
      </c>
      <c r="I142" s="40" t="s">
        <v>30</v>
      </c>
      <c r="J142" s="40" t="s">
        <v>31</v>
      </c>
      <c r="K142" s="40" t="s">
        <v>32</v>
      </c>
      <c r="L142" s="40" t="s">
        <v>24</v>
      </c>
      <c r="M142" s="12" t="s">
        <v>23</v>
      </c>
      <c r="N142" s="11" t="s">
        <v>37</v>
      </c>
      <c r="O142" s="13" t="s">
        <v>13</v>
      </c>
      <c r="P142" s="39" t="s">
        <v>34</v>
      </c>
      <c r="Q142" s="39" t="s">
        <v>35</v>
      </c>
      <c r="R142" s="14" t="s">
        <v>19</v>
      </c>
      <c r="S142" s="14" t="s">
        <v>20</v>
      </c>
      <c r="T142" s="14" t="s">
        <v>21</v>
      </c>
      <c r="U142" s="12" t="s">
        <v>22</v>
      </c>
    </row>
    <row r="143" spans="1:23" ht="15">
      <c r="B143" s="77"/>
      <c r="C143" s="77"/>
      <c r="D143" s="77"/>
      <c r="E143" s="77"/>
      <c r="F143" s="77"/>
      <c r="G143" s="78"/>
      <c r="H143" s="38"/>
      <c r="I143" s="38"/>
      <c r="N143"/>
      <c r="P143" s="38"/>
      <c r="Q143" s="38"/>
      <c r="R143" s="2"/>
      <c r="S143" s="2"/>
      <c r="T143" s="2"/>
    </row>
    <row r="144" spans="1:23">
      <c r="A144" s="86">
        <f t="shared" ref="A144:A193" si="22">IF(AND(N145=""),1,"")</f>
        <v>1</v>
      </c>
      <c r="B144" s="84">
        <f t="shared" ref="B144:B193" si="23">IF(B143="",1,B143+1)</f>
        <v>1</v>
      </c>
      <c r="C144" s="84">
        <f ca="1">IF(M144="","",VLOOKUP($B144,INDIRECT(L144),2,FALSE))</f>
        <v>18</v>
      </c>
      <c r="D144" s="67" t="str">
        <f t="shared" ref="D144:D175" ca="1" si="24">IF($C144="","",IF(ISERROR(VLOOKUP(C144,Athletes,2,FALSE)),"Unknown Athlete",PROPER(VLOOKUP(C144,Athletes,2,FALSE))))</f>
        <v>Amelia Ireland</v>
      </c>
      <c r="E144" s="67" t="str">
        <f t="shared" ref="E144:E175" ca="1" si="25">IF($C144="","",IF(VLOOKUP(C144,Athletes,3,FALSE)="","",VLOOKUP(C144,Athletes,3,FALSE)))</f>
        <v>cac</v>
      </c>
      <c r="F144" s="67" t="str">
        <f t="shared" ref="F144:F193" ca="1" si="26">IF($C144="","",IF(ISERROR(VLOOKUP(C144,Athletes,7,FALSE)),"",VLOOKUP(C144,Athletes,7,FALSE)))</f>
        <v/>
      </c>
      <c r="G144" s="85">
        <f t="shared" ref="G144:G193" ca="1" si="27">IF(M144="","",VLOOKUP($B144,INDIRECT(L144),6,FALSE))</f>
        <v>48</v>
      </c>
      <c r="H144" s="38" t="str">
        <f t="shared" ref="H144:H193" ca="1" si="28">"U" &amp; ROW(H144)+1-$B144 &amp; ":U" &amp; ROW(H144)-$B144+VLOOKUP(1,INDIRECT("A" &amp; ROW(H144)+1-$B144 &amp; ":B999"),2,0)</f>
        <v>U144:U144</v>
      </c>
      <c r="I144" s="38" t="str">
        <f t="shared" ref="I144:I193" ca="1" si="29">"R" &amp; ROW(I144)+1-$B144 &amp; ":R" &amp; ROW(I144)-$B144+VLOOKUP(1,INDIRECT("A" &amp; ROW(I144)+1-$B144 &amp; ":B999"),2,0)</f>
        <v>R144:R144</v>
      </c>
      <c r="J144" s="38" t="str">
        <f t="shared" ref="J144:J193" ca="1" si="30">"S" &amp; ROW(J144)+1-$B144 &amp; ":S" &amp; ROW(J144)-$B144+VLOOKUP(1,INDIRECT("A" &amp; ROW(J144)+1-$B144 &amp; ":B999"),2,0)</f>
        <v>S144:S144</v>
      </c>
      <c r="K144" s="38" t="str">
        <f t="shared" ref="K144:K193" ca="1" si="31">"T" &amp; ROW(K144)+1-$B144 &amp; ":T" &amp; ROW(K144)-$B144+VLOOKUP(1,INDIRECT("A" &amp; ROW(K144)+1-$B144 &amp; ":B999"),2,0)</f>
        <v>T144:T144</v>
      </c>
      <c r="L144" s="38" t="str">
        <f t="shared" ref="L144:L193" ca="1" si="32">"M" &amp; ROW(I144)+1-$B144 &amp; ":U" &amp; ROW(I144)-$B144+VLOOKUP(1,INDIRECT("A" &amp; ROW(I144)+1-$B144 &amp; ":B999"),2,0)</f>
        <v>M144:U144</v>
      </c>
      <c r="M144">
        <f t="shared" ref="M144:M193" ca="1" si="33">IF(N144="","",RANK($U144,INDIRECT(H144),1))</f>
        <v>1</v>
      </c>
      <c r="N144">
        <v>18</v>
      </c>
      <c r="O144" s="2">
        <v>48</v>
      </c>
      <c r="P144" s="38">
        <v>0</v>
      </c>
      <c r="Q144" s="38">
        <v>0</v>
      </c>
      <c r="R144" s="2">
        <f t="shared" ref="R144:R193" si="34">O144</f>
        <v>48</v>
      </c>
      <c r="S144" s="2">
        <f t="shared" ref="S144:S193" si="35">P144</f>
        <v>0</v>
      </c>
      <c r="T144" s="2">
        <f t="shared" ref="T144:T193" si="36">Q144</f>
        <v>0</v>
      </c>
      <c r="U144" s="2">
        <f t="shared" ref="U144:U193" si="37">(((10-$R144)*10000)+$S144)*10+$T144+$N144/1000</f>
        <v>-3799999.9819999998</v>
      </c>
    </row>
    <row r="145" spans="1:21">
      <c r="A145" s="86">
        <f t="shared" si="22"/>
        <v>1</v>
      </c>
      <c r="B145" s="84">
        <f t="shared" si="23"/>
        <v>2</v>
      </c>
      <c r="C145" s="84" t="str">
        <f t="shared" ref="C145:C193" ca="1" si="38">IF(M145="","",VLOOKUP($B145,INDIRECT(L145),2,FALSE))</f>
        <v/>
      </c>
      <c r="D145" s="67" t="str">
        <f t="shared" ca="1" si="24"/>
        <v/>
      </c>
      <c r="E145" s="67" t="str">
        <f t="shared" ca="1" si="25"/>
        <v/>
      </c>
      <c r="F145" s="67" t="str">
        <f t="shared" ca="1" si="26"/>
        <v/>
      </c>
      <c r="G145" s="85" t="str">
        <f t="shared" ca="1" si="27"/>
        <v/>
      </c>
      <c r="H145" s="38" t="str">
        <f t="shared" ca="1" si="28"/>
        <v>U144:U144</v>
      </c>
      <c r="I145" s="38" t="str">
        <f t="shared" ca="1" si="29"/>
        <v>R144:R144</v>
      </c>
      <c r="J145" s="38" t="str">
        <f t="shared" ca="1" si="30"/>
        <v>S144:S144</v>
      </c>
      <c r="K145" s="38" t="str">
        <f t="shared" ca="1" si="31"/>
        <v>T144:T144</v>
      </c>
      <c r="L145" s="38" t="str">
        <f t="shared" ca="1" si="32"/>
        <v>M144:U144</v>
      </c>
      <c r="M145" t="str">
        <f t="shared" ca="1" si="33"/>
        <v/>
      </c>
      <c r="N145"/>
      <c r="O145" s="2">
        <v>0</v>
      </c>
      <c r="P145" s="38">
        <v>0</v>
      </c>
      <c r="Q145" s="38">
        <v>0</v>
      </c>
      <c r="R145" s="2">
        <f t="shared" si="34"/>
        <v>0</v>
      </c>
      <c r="S145" s="2">
        <f t="shared" si="35"/>
        <v>0</v>
      </c>
      <c r="T145" s="2">
        <f t="shared" si="36"/>
        <v>0</v>
      </c>
      <c r="U145" s="2">
        <f t="shared" si="37"/>
        <v>1000000</v>
      </c>
    </row>
    <row r="146" spans="1:21">
      <c r="A146" s="86">
        <f t="shared" si="22"/>
        <v>1</v>
      </c>
      <c r="B146" s="84">
        <f t="shared" si="23"/>
        <v>3</v>
      </c>
      <c r="C146" s="84" t="str">
        <f t="shared" ca="1" si="38"/>
        <v/>
      </c>
      <c r="D146" s="67" t="str">
        <f t="shared" ca="1" si="24"/>
        <v/>
      </c>
      <c r="E146" s="67" t="str">
        <f t="shared" ca="1" si="25"/>
        <v/>
      </c>
      <c r="F146" s="67" t="str">
        <f t="shared" ca="1" si="26"/>
        <v/>
      </c>
      <c r="G146" s="85" t="str">
        <f t="shared" ca="1" si="27"/>
        <v/>
      </c>
      <c r="H146" s="38" t="str">
        <f t="shared" ca="1" si="28"/>
        <v>U144:U144</v>
      </c>
      <c r="I146" s="38" t="str">
        <f t="shared" ca="1" si="29"/>
        <v>R144:R144</v>
      </c>
      <c r="J146" s="38" t="str">
        <f t="shared" ca="1" si="30"/>
        <v>S144:S144</v>
      </c>
      <c r="K146" s="38" t="str">
        <f t="shared" ca="1" si="31"/>
        <v>T144:T144</v>
      </c>
      <c r="L146" s="38" t="str">
        <f t="shared" ca="1" si="32"/>
        <v>M144:U144</v>
      </c>
      <c r="M146" t="str">
        <f t="shared" ca="1" si="33"/>
        <v/>
      </c>
      <c r="N146"/>
      <c r="O146" s="2">
        <v>0</v>
      </c>
      <c r="P146" s="38">
        <v>0</v>
      </c>
      <c r="Q146" s="38">
        <v>0</v>
      </c>
      <c r="R146" s="2">
        <f t="shared" si="34"/>
        <v>0</v>
      </c>
      <c r="S146" s="2">
        <f t="shared" si="35"/>
        <v>0</v>
      </c>
      <c r="T146" s="2">
        <f t="shared" si="36"/>
        <v>0</v>
      </c>
      <c r="U146" s="2">
        <f t="shared" si="37"/>
        <v>1000000</v>
      </c>
    </row>
    <row r="147" spans="1:21">
      <c r="A147" s="86">
        <f t="shared" si="22"/>
        <v>1</v>
      </c>
      <c r="B147" s="84">
        <f t="shared" si="23"/>
        <v>4</v>
      </c>
      <c r="C147" s="84" t="str">
        <f t="shared" ca="1" si="38"/>
        <v/>
      </c>
      <c r="D147" s="67" t="str">
        <f t="shared" ca="1" si="24"/>
        <v/>
      </c>
      <c r="E147" s="67" t="str">
        <f t="shared" ca="1" si="25"/>
        <v/>
      </c>
      <c r="F147" s="67" t="str">
        <f t="shared" ca="1" si="26"/>
        <v/>
      </c>
      <c r="G147" s="85" t="str">
        <f t="shared" ca="1" si="27"/>
        <v/>
      </c>
      <c r="H147" s="38" t="str">
        <f t="shared" ca="1" si="28"/>
        <v>U144:U144</v>
      </c>
      <c r="I147" s="38" t="str">
        <f t="shared" ca="1" si="29"/>
        <v>R144:R144</v>
      </c>
      <c r="J147" s="38" t="str">
        <f t="shared" ca="1" si="30"/>
        <v>S144:S144</v>
      </c>
      <c r="K147" s="38" t="str">
        <f t="shared" ca="1" si="31"/>
        <v>T144:T144</v>
      </c>
      <c r="L147" s="38" t="str">
        <f t="shared" ca="1" si="32"/>
        <v>M144:U144</v>
      </c>
      <c r="M147" t="str">
        <f t="shared" ca="1" si="33"/>
        <v/>
      </c>
      <c r="N147"/>
      <c r="O147" s="2">
        <v>0</v>
      </c>
      <c r="P147" s="38">
        <v>0</v>
      </c>
      <c r="Q147" s="38">
        <v>0</v>
      </c>
      <c r="R147" s="2">
        <f t="shared" si="34"/>
        <v>0</v>
      </c>
      <c r="S147" s="2">
        <f t="shared" si="35"/>
        <v>0</v>
      </c>
      <c r="T147" s="2">
        <f t="shared" si="36"/>
        <v>0</v>
      </c>
      <c r="U147" s="2">
        <f t="shared" si="37"/>
        <v>1000000</v>
      </c>
    </row>
    <row r="148" spans="1:21">
      <c r="A148" s="86">
        <f t="shared" si="22"/>
        <v>1</v>
      </c>
      <c r="B148" s="84">
        <f t="shared" si="23"/>
        <v>5</v>
      </c>
      <c r="C148" s="84" t="str">
        <f t="shared" ca="1" si="38"/>
        <v/>
      </c>
      <c r="D148" s="67" t="str">
        <f t="shared" ca="1" si="24"/>
        <v/>
      </c>
      <c r="E148" s="67" t="str">
        <f t="shared" ca="1" si="25"/>
        <v/>
      </c>
      <c r="F148" s="67" t="str">
        <f t="shared" ca="1" si="26"/>
        <v/>
      </c>
      <c r="G148" s="85" t="str">
        <f t="shared" ca="1" si="27"/>
        <v/>
      </c>
      <c r="H148" s="38" t="str">
        <f t="shared" ca="1" si="28"/>
        <v>U144:U144</v>
      </c>
      <c r="I148" s="38" t="str">
        <f t="shared" ca="1" si="29"/>
        <v>R144:R144</v>
      </c>
      <c r="J148" s="38" t="str">
        <f t="shared" ca="1" si="30"/>
        <v>S144:S144</v>
      </c>
      <c r="K148" s="38" t="str">
        <f t="shared" ca="1" si="31"/>
        <v>T144:T144</v>
      </c>
      <c r="L148" s="38" t="str">
        <f t="shared" ca="1" si="32"/>
        <v>M144:U144</v>
      </c>
      <c r="M148" t="str">
        <f t="shared" ca="1" si="33"/>
        <v/>
      </c>
      <c r="N148"/>
      <c r="O148" s="2">
        <v>0</v>
      </c>
      <c r="P148" s="38">
        <v>0</v>
      </c>
      <c r="Q148" s="38">
        <v>0</v>
      </c>
      <c r="R148" s="2">
        <f t="shared" si="34"/>
        <v>0</v>
      </c>
      <c r="S148" s="2">
        <f t="shared" si="35"/>
        <v>0</v>
      </c>
      <c r="T148" s="2">
        <f t="shared" si="36"/>
        <v>0</v>
      </c>
      <c r="U148" s="2">
        <f t="shared" si="37"/>
        <v>1000000</v>
      </c>
    </row>
    <row r="149" spans="1:21">
      <c r="A149" s="86">
        <f t="shared" si="22"/>
        <v>1</v>
      </c>
      <c r="B149" s="84">
        <f t="shared" si="23"/>
        <v>6</v>
      </c>
      <c r="C149" s="84" t="str">
        <f t="shared" ca="1" si="38"/>
        <v/>
      </c>
      <c r="D149" s="67" t="str">
        <f t="shared" ca="1" si="24"/>
        <v/>
      </c>
      <c r="E149" s="67" t="str">
        <f t="shared" ca="1" si="25"/>
        <v/>
      </c>
      <c r="F149" s="67" t="str">
        <f t="shared" ca="1" si="26"/>
        <v/>
      </c>
      <c r="G149" s="85" t="str">
        <f t="shared" ca="1" si="27"/>
        <v/>
      </c>
      <c r="H149" s="38" t="str">
        <f t="shared" ca="1" si="28"/>
        <v>U144:U144</v>
      </c>
      <c r="I149" s="38" t="str">
        <f t="shared" ca="1" si="29"/>
        <v>R144:R144</v>
      </c>
      <c r="J149" s="38" t="str">
        <f t="shared" ca="1" si="30"/>
        <v>S144:S144</v>
      </c>
      <c r="K149" s="38" t="str">
        <f t="shared" ca="1" si="31"/>
        <v>T144:T144</v>
      </c>
      <c r="L149" s="38" t="str">
        <f t="shared" ca="1" si="32"/>
        <v>M144:U144</v>
      </c>
      <c r="M149" t="str">
        <f t="shared" ca="1" si="33"/>
        <v/>
      </c>
      <c r="N149"/>
      <c r="O149" s="2">
        <v>0</v>
      </c>
      <c r="P149" s="38">
        <v>0</v>
      </c>
      <c r="Q149" s="38">
        <v>0</v>
      </c>
      <c r="R149" s="2">
        <f t="shared" si="34"/>
        <v>0</v>
      </c>
      <c r="S149" s="2">
        <f t="shared" si="35"/>
        <v>0</v>
      </c>
      <c r="T149" s="2">
        <f t="shared" si="36"/>
        <v>0</v>
      </c>
      <c r="U149" s="2">
        <f t="shared" si="37"/>
        <v>1000000</v>
      </c>
    </row>
    <row r="150" spans="1:21">
      <c r="A150" s="86">
        <f t="shared" si="22"/>
        <v>1</v>
      </c>
      <c r="B150" s="84">
        <f t="shared" si="23"/>
        <v>7</v>
      </c>
      <c r="C150" s="84" t="str">
        <f t="shared" ca="1" si="38"/>
        <v/>
      </c>
      <c r="D150" s="67" t="str">
        <f t="shared" ca="1" si="24"/>
        <v/>
      </c>
      <c r="E150" s="67" t="str">
        <f t="shared" ca="1" si="25"/>
        <v/>
      </c>
      <c r="F150" s="67" t="str">
        <f t="shared" ca="1" si="26"/>
        <v/>
      </c>
      <c r="G150" s="85" t="str">
        <f t="shared" ca="1" si="27"/>
        <v/>
      </c>
      <c r="H150" s="38" t="str">
        <f t="shared" ca="1" si="28"/>
        <v>U144:U144</v>
      </c>
      <c r="I150" s="38" t="str">
        <f t="shared" ca="1" si="29"/>
        <v>R144:R144</v>
      </c>
      <c r="J150" s="38" t="str">
        <f t="shared" ca="1" si="30"/>
        <v>S144:S144</v>
      </c>
      <c r="K150" s="38" t="str">
        <f t="shared" ca="1" si="31"/>
        <v>T144:T144</v>
      </c>
      <c r="L150" s="38" t="str">
        <f t="shared" ca="1" si="32"/>
        <v>M144:U144</v>
      </c>
      <c r="M150" t="str">
        <f t="shared" ca="1" si="33"/>
        <v/>
      </c>
      <c r="N150"/>
      <c r="O150" s="2">
        <v>0</v>
      </c>
      <c r="P150" s="38">
        <v>0</v>
      </c>
      <c r="Q150" s="38">
        <v>0</v>
      </c>
      <c r="R150" s="2">
        <f t="shared" si="34"/>
        <v>0</v>
      </c>
      <c r="S150" s="2">
        <f t="shared" si="35"/>
        <v>0</v>
      </c>
      <c r="T150" s="2">
        <f t="shared" si="36"/>
        <v>0</v>
      </c>
      <c r="U150" s="2">
        <f t="shared" si="37"/>
        <v>1000000</v>
      </c>
    </row>
    <row r="151" spans="1:21">
      <c r="A151" s="86">
        <f t="shared" si="22"/>
        <v>1</v>
      </c>
      <c r="B151" s="84">
        <f t="shared" si="23"/>
        <v>8</v>
      </c>
      <c r="C151" s="84" t="str">
        <f t="shared" ca="1" si="38"/>
        <v/>
      </c>
      <c r="D151" s="67" t="str">
        <f t="shared" ca="1" si="24"/>
        <v/>
      </c>
      <c r="E151" s="67" t="str">
        <f t="shared" ca="1" si="25"/>
        <v/>
      </c>
      <c r="F151" s="67" t="str">
        <f t="shared" ca="1" si="26"/>
        <v/>
      </c>
      <c r="G151" s="85" t="str">
        <f t="shared" ca="1" si="27"/>
        <v/>
      </c>
      <c r="H151" s="38" t="str">
        <f t="shared" ca="1" si="28"/>
        <v>U144:U144</v>
      </c>
      <c r="I151" s="38" t="str">
        <f t="shared" ca="1" si="29"/>
        <v>R144:R144</v>
      </c>
      <c r="J151" s="38" t="str">
        <f t="shared" ca="1" si="30"/>
        <v>S144:S144</v>
      </c>
      <c r="K151" s="38" t="str">
        <f t="shared" ca="1" si="31"/>
        <v>T144:T144</v>
      </c>
      <c r="L151" s="38" t="str">
        <f t="shared" ca="1" si="32"/>
        <v>M144:U144</v>
      </c>
      <c r="M151" t="str">
        <f t="shared" ca="1" si="33"/>
        <v/>
      </c>
      <c r="N151"/>
      <c r="O151" s="2">
        <v>0</v>
      </c>
      <c r="P151" s="38">
        <v>0</v>
      </c>
      <c r="Q151" s="38">
        <v>0</v>
      </c>
      <c r="R151" s="2">
        <f t="shared" si="34"/>
        <v>0</v>
      </c>
      <c r="S151" s="2">
        <f t="shared" si="35"/>
        <v>0</v>
      </c>
      <c r="T151" s="2">
        <f t="shared" si="36"/>
        <v>0</v>
      </c>
      <c r="U151" s="2">
        <f t="shared" si="37"/>
        <v>1000000</v>
      </c>
    </row>
    <row r="152" spans="1:21">
      <c r="A152" s="86">
        <f t="shared" si="22"/>
        <v>1</v>
      </c>
      <c r="B152" s="84">
        <f t="shared" si="23"/>
        <v>9</v>
      </c>
      <c r="C152" s="84" t="str">
        <f t="shared" ca="1" si="38"/>
        <v/>
      </c>
      <c r="D152" s="67" t="str">
        <f t="shared" ca="1" si="24"/>
        <v/>
      </c>
      <c r="E152" s="67" t="str">
        <f t="shared" ca="1" si="25"/>
        <v/>
      </c>
      <c r="F152" s="67" t="str">
        <f t="shared" ca="1" si="26"/>
        <v/>
      </c>
      <c r="G152" s="85" t="str">
        <f t="shared" ca="1" si="27"/>
        <v/>
      </c>
      <c r="H152" s="38" t="str">
        <f t="shared" ca="1" si="28"/>
        <v>U144:U144</v>
      </c>
      <c r="I152" s="38" t="str">
        <f t="shared" ca="1" si="29"/>
        <v>R144:R144</v>
      </c>
      <c r="J152" s="38" t="str">
        <f t="shared" ca="1" si="30"/>
        <v>S144:S144</v>
      </c>
      <c r="K152" s="38" t="str">
        <f t="shared" ca="1" si="31"/>
        <v>T144:T144</v>
      </c>
      <c r="L152" s="38" t="str">
        <f t="shared" ca="1" si="32"/>
        <v>M144:U144</v>
      </c>
      <c r="M152" t="str">
        <f t="shared" ca="1" si="33"/>
        <v/>
      </c>
      <c r="N152"/>
      <c r="O152" s="2">
        <v>0</v>
      </c>
      <c r="P152" s="38">
        <v>0</v>
      </c>
      <c r="Q152" s="38">
        <v>0</v>
      </c>
      <c r="R152" s="2">
        <f t="shared" si="34"/>
        <v>0</v>
      </c>
      <c r="S152" s="2">
        <f t="shared" si="35"/>
        <v>0</v>
      </c>
      <c r="T152" s="2">
        <f t="shared" si="36"/>
        <v>0</v>
      </c>
      <c r="U152" s="2">
        <f t="shared" si="37"/>
        <v>1000000</v>
      </c>
    </row>
    <row r="153" spans="1:21">
      <c r="A153" s="86">
        <f t="shared" si="22"/>
        <v>1</v>
      </c>
      <c r="B153" s="84">
        <f t="shared" si="23"/>
        <v>10</v>
      </c>
      <c r="C153" s="84" t="str">
        <f t="shared" ca="1" si="38"/>
        <v/>
      </c>
      <c r="D153" s="67" t="str">
        <f t="shared" ca="1" si="24"/>
        <v/>
      </c>
      <c r="E153" s="67" t="str">
        <f t="shared" ca="1" si="25"/>
        <v/>
      </c>
      <c r="F153" s="67" t="str">
        <f t="shared" ca="1" si="26"/>
        <v/>
      </c>
      <c r="G153" s="85" t="str">
        <f t="shared" ca="1" si="27"/>
        <v/>
      </c>
      <c r="H153" s="38" t="str">
        <f t="shared" ca="1" si="28"/>
        <v>U144:U144</v>
      </c>
      <c r="I153" s="38" t="str">
        <f t="shared" ca="1" si="29"/>
        <v>R144:R144</v>
      </c>
      <c r="J153" s="38" t="str">
        <f t="shared" ca="1" si="30"/>
        <v>S144:S144</v>
      </c>
      <c r="K153" s="38" t="str">
        <f t="shared" ca="1" si="31"/>
        <v>T144:T144</v>
      </c>
      <c r="L153" s="38" t="str">
        <f t="shared" ca="1" si="32"/>
        <v>M144:U144</v>
      </c>
      <c r="M153" t="str">
        <f t="shared" ca="1" si="33"/>
        <v/>
      </c>
      <c r="N153"/>
      <c r="O153" s="2">
        <v>0</v>
      </c>
      <c r="P153" s="38">
        <v>0</v>
      </c>
      <c r="Q153" s="38">
        <v>0</v>
      </c>
      <c r="R153" s="2">
        <f t="shared" si="34"/>
        <v>0</v>
      </c>
      <c r="S153" s="2">
        <f t="shared" si="35"/>
        <v>0</v>
      </c>
      <c r="T153" s="2">
        <f t="shared" si="36"/>
        <v>0</v>
      </c>
      <c r="U153" s="2">
        <f t="shared" si="37"/>
        <v>1000000</v>
      </c>
    </row>
    <row r="154" spans="1:21">
      <c r="A154" s="86">
        <f t="shared" si="22"/>
        <v>1</v>
      </c>
      <c r="B154" s="84">
        <f t="shared" si="23"/>
        <v>11</v>
      </c>
      <c r="C154" s="84" t="str">
        <f t="shared" ca="1" si="38"/>
        <v/>
      </c>
      <c r="D154" s="67" t="str">
        <f t="shared" ca="1" si="24"/>
        <v/>
      </c>
      <c r="E154" s="67" t="str">
        <f t="shared" ca="1" si="25"/>
        <v/>
      </c>
      <c r="F154" s="67" t="str">
        <f t="shared" ca="1" si="26"/>
        <v/>
      </c>
      <c r="G154" s="85" t="str">
        <f t="shared" ca="1" si="27"/>
        <v/>
      </c>
      <c r="H154" s="38" t="str">
        <f t="shared" ca="1" si="28"/>
        <v>U144:U144</v>
      </c>
      <c r="I154" s="38" t="str">
        <f t="shared" ca="1" si="29"/>
        <v>R144:R144</v>
      </c>
      <c r="J154" s="38" t="str">
        <f t="shared" ca="1" si="30"/>
        <v>S144:S144</v>
      </c>
      <c r="K154" s="38" t="str">
        <f t="shared" ca="1" si="31"/>
        <v>T144:T144</v>
      </c>
      <c r="L154" s="38" t="str">
        <f t="shared" ca="1" si="32"/>
        <v>M144:U144</v>
      </c>
      <c r="M154" t="str">
        <f t="shared" ca="1" si="33"/>
        <v/>
      </c>
      <c r="N154"/>
      <c r="O154" s="2">
        <v>0</v>
      </c>
      <c r="P154" s="38">
        <v>0</v>
      </c>
      <c r="Q154" s="38">
        <v>0</v>
      </c>
      <c r="R154" s="2">
        <f t="shared" si="34"/>
        <v>0</v>
      </c>
      <c r="S154" s="2">
        <f t="shared" si="35"/>
        <v>0</v>
      </c>
      <c r="T154" s="2">
        <f t="shared" si="36"/>
        <v>0</v>
      </c>
      <c r="U154" s="2">
        <f t="shared" si="37"/>
        <v>1000000</v>
      </c>
    </row>
    <row r="155" spans="1:21">
      <c r="A155" s="86">
        <f t="shared" si="22"/>
        <v>1</v>
      </c>
      <c r="B155" s="84">
        <f t="shared" si="23"/>
        <v>12</v>
      </c>
      <c r="C155" s="84" t="str">
        <f t="shared" ca="1" si="38"/>
        <v/>
      </c>
      <c r="D155" s="67" t="str">
        <f t="shared" ca="1" si="24"/>
        <v/>
      </c>
      <c r="E155" s="67" t="str">
        <f t="shared" ca="1" si="25"/>
        <v/>
      </c>
      <c r="F155" s="67" t="str">
        <f t="shared" ca="1" si="26"/>
        <v/>
      </c>
      <c r="G155" s="85" t="str">
        <f t="shared" ca="1" si="27"/>
        <v/>
      </c>
      <c r="H155" s="38" t="str">
        <f t="shared" ca="1" si="28"/>
        <v>U144:U144</v>
      </c>
      <c r="I155" s="38" t="str">
        <f t="shared" ca="1" si="29"/>
        <v>R144:R144</v>
      </c>
      <c r="J155" s="38" t="str">
        <f t="shared" ca="1" si="30"/>
        <v>S144:S144</v>
      </c>
      <c r="K155" s="38" t="str">
        <f t="shared" ca="1" si="31"/>
        <v>T144:T144</v>
      </c>
      <c r="L155" s="38" t="str">
        <f t="shared" ca="1" si="32"/>
        <v>M144:U144</v>
      </c>
      <c r="M155" t="str">
        <f t="shared" ca="1" si="33"/>
        <v/>
      </c>
      <c r="N155"/>
      <c r="O155" s="2">
        <v>0</v>
      </c>
      <c r="P155" s="38">
        <v>0</v>
      </c>
      <c r="Q155" s="38">
        <v>0</v>
      </c>
      <c r="R155" s="2">
        <f t="shared" si="34"/>
        <v>0</v>
      </c>
      <c r="S155" s="2">
        <f t="shared" si="35"/>
        <v>0</v>
      </c>
      <c r="T155" s="2">
        <f t="shared" si="36"/>
        <v>0</v>
      </c>
      <c r="U155" s="2">
        <f t="shared" si="37"/>
        <v>1000000</v>
      </c>
    </row>
    <row r="156" spans="1:21">
      <c r="A156" s="86">
        <f t="shared" si="22"/>
        <v>1</v>
      </c>
      <c r="B156" s="84">
        <f t="shared" si="23"/>
        <v>13</v>
      </c>
      <c r="C156" s="84" t="str">
        <f t="shared" ca="1" si="38"/>
        <v/>
      </c>
      <c r="D156" s="67" t="str">
        <f t="shared" ca="1" si="24"/>
        <v/>
      </c>
      <c r="E156" s="67" t="str">
        <f t="shared" ca="1" si="25"/>
        <v/>
      </c>
      <c r="F156" s="67" t="str">
        <f t="shared" ca="1" si="26"/>
        <v/>
      </c>
      <c r="G156" s="85" t="str">
        <f t="shared" ca="1" si="27"/>
        <v/>
      </c>
      <c r="H156" s="38" t="str">
        <f t="shared" ca="1" si="28"/>
        <v>U144:U144</v>
      </c>
      <c r="I156" s="38" t="str">
        <f t="shared" ca="1" si="29"/>
        <v>R144:R144</v>
      </c>
      <c r="J156" s="38" t="str">
        <f t="shared" ca="1" si="30"/>
        <v>S144:S144</v>
      </c>
      <c r="K156" s="38" t="str">
        <f t="shared" ca="1" si="31"/>
        <v>T144:T144</v>
      </c>
      <c r="L156" s="38" t="str">
        <f t="shared" ca="1" si="32"/>
        <v>M144:U144</v>
      </c>
      <c r="M156" t="str">
        <f t="shared" ca="1" si="33"/>
        <v/>
      </c>
      <c r="N156"/>
      <c r="O156" s="2">
        <v>0</v>
      </c>
      <c r="P156" s="38">
        <v>0</v>
      </c>
      <c r="Q156" s="38">
        <v>0</v>
      </c>
      <c r="R156" s="2">
        <f t="shared" si="34"/>
        <v>0</v>
      </c>
      <c r="S156" s="2">
        <f t="shared" si="35"/>
        <v>0</v>
      </c>
      <c r="T156" s="2">
        <f t="shared" si="36"/>
        <v>0</v>
      </c>
      <c r="U156" s="2">
        <f t="shared" si="37"/>
        <v>1000000</v>
      </c>
    </row>
    <row r="157" spans="1:21">
      <c r="A157" s="86">
        <f t="shared" si="22"/>
        <v>1</v>
      </c>
      <c r="B157" s="84">
        <f t="shared" si="23"/>
        <v>14</v>
      </c>
      <c r="C157" s="84" t="str">
        <f t="shared" ca="1" si="38"/>
        <v/>
      </c>
      <c r="D157" s="67" t="str">
        <f t="shared" ca="1" si="24"/>
        <v/>
      </c>
      <c r="E157" s="67" t="str">
        <f t="shared" ca="1" si="25"/>
        <v/>
      </c>
      <c r="F157" s="67" t="str">
        <f t="shared" ca="1" si="26"/>
        <v/>
      </c>
      <c r="G157" s="85" t="str">
        <f t="shared" ca="1" si="27"/>
        <v/>
      </c>
      <c r="H157" s="38" t="str">
        <f t="shared" ca="1" si="28"/>
        <v>U144:U144</v>
      </c>
      <c r="I157" s="38" t="str">
        <f t="shared" ca="1" si="29"/>
        <v>R144:R144</v>
      </c>
      <c r="J157" s="38" t="str">
        <f t="shared" ca="1" si="30"/>
        <v>S144:S144</v>
      </c>
      <c r="K157" s="38" t="str">
        <f t="shared" ca="1" si="31"/>
        <v>T144:T144</v>
      </c>
      <c r="L157" s="38" t="str">
        <f t="shared" ca="1" si="32"/>
        <v>M144:U144</v>
      </c>
      <c r="M157" t="str">
        <f t="shared" ca="1" si="33"/>
        <v/>
      </c>
      <c r="N157"/>
      <c r="O157" s="2">
        <v>0</v>
      </c>
      <c r="P157" s="38">
        <v>0</v>
      </c>
      <c r="Q157" s="38">
        <v>0</v>
      </c>
      <c r="R157" s="2">
        <f t="shared" si="34"/>
        <v>0</v>
      </c>
      <c r="S157" s="2">
        <f t="shared" si="35"/>
        <v>0</v>
      </c>
      <c r="T157" s="2">
        <f t="shared" si="36"/>
        <v>0</v>
      </c>
      <c r="U157" s="2">
        <f t="shared" si="37"/>
        <v>1000000</v>
      </c>
    </row>
    <row r="158" spans="1:21">
      <c r="A158" s="86">
        <f t="shared" si="22"/>
        <v>1</v>
      </c>
      <c r="B158" s="84">
        <f t="shared" si="23"/>
        <v>15</v>
      </c>
      <c r="C158" s="84" t="str">
        <f t="shared" ca="1" si="38"/>
        <v/>
      </c>
      <c r="D158" s="67" t="str">
        <f t="shared" ca="1" si="24"/>
        <v/>
      </c>
      <c r="E158" s="67" t="str">
        <f t="shared" ca="1" si="25"/>
        <v/>
      </c>
      <c r="F158" s="67" t="str">
        <f t="shared" ca="1" si="26"/>
        <v/>
      </c>
      <c r="G158" s="85" t="str">
        <f t="shared" ca="1" si="27"/>
        <v/>
      </c>
      <c r="H158" s="38" t="str">
        <f t="shared" ca="1" si="28"/>
        <v>U144:U144</v>
      </c>
      <c r="I158" s="38" t="str">
        <f t="shared" ca="1" si="29"/>
        <v>R144:R144</v>
      </c>
      <c r="J158" s="38" t="str">
        <f t="shared" ca="1" si="30"/>
        <v>S144:S144</v>
      </c>
      <c r="K158" s="38" t="str">
        <f t="shared" ca="1" si="31"/>
        <v>T144:T144</v>
      </c>
      <c r="L158" s="38" t="str">
        <f t="shared" ca="1" si="32"/>
        <v>M144:U144</v>
      </c>
      <c r="M158" t="str">
        <f t="shared" ca="1" si="33"/>
        <v/>
      </c>
      <c r="N158"/>
      <c r="O158" s="2">
        <v>0</v>
      </c>
      <c r="P158" s="38">
        <v>0</v>
      </c>
      <c r="Q158" s="38">
        <v>0</v>
      </c>
      <c r="R158" s="2">
        <f t="shared" si="34"/>
        <v>0</v>
      </c>
      <c r="S158" s="2">
        <f t="shared" si="35"/>
        <v>0</v>
      </c>
      <c r="T158" s="2">
        <f t="shared" si="36"/>
        <v>0</v>
      </c>
      <c r="U158" s="2">
        <f t="shared" si="37"/>
        <v>1000000</v>
      </c>
    </row>
    <row r="159" spans="1:21">
      <c r="A159" s="86">
        <f t="shared" si="22"/>
        <v>1</v>
      </c>
      <c r="B159" s="84">
        <f t="shared" si="23"/>
        <v>16</v>
      </c>
      <c r="C159" s="84" t="str">
        <f t="shared" ca="1" si="38"/>
        <v/>
      </c>
      <c r="D159" s="67" t="str">
        <f t="shared" ca="1" si="24"/>
        <v/>
      </c>
      <c r="E159" s="67" t="str">
        <f t="shared" ca="1" si="25"/>
        <v/>
      </c>
      <c r="F159" s="67" t="str">
        <f t="shared" ca="1" si="26"/>
        <v/>
      </c>
      <c r="G159" s="85" t="str">
        <f t="shared" ca="1" si="27"/>
        <v/>
      </c>
      <c r="H159" s="38" t="str">
        <f t="shared" ca="1" si="28"/>
        <v>U144:U144</v>
      </c>
      <c r="I159" s="38" t="str">
        <f t="shared" ca="1" si="29"/>
        <v>R144:R144</v>
      </c>
      <c r="J159" s="38" t="str">
        <f t="shared" ca="1" si="30"/>
        <v>S144:S144</v>
      </c>
      <c r="K159" s="38" t="str">
        <f t="shared" ca="1" si="31"/>
        <v>T144:T144</v>
      </c>
      <c r="L159" s="38" t="str">
        <f t="shared" ca="1" si="32"/>
        <v>M144:U144</v>
      </c>
      <c r="M159" t="str">
        <f t="shared" ca="1" si="33"/>
        <v/>
      </c>
      <c r="N159"/>
      <c r="O159" s="2">
        <v>0</v>
      </c>
      <c r="P159" s="38">
        <v>0</v>
      </c>
      <c r="Q159" s="38">
        <v>0</v>
      </c>
      <c r="R159" s="2">
        <f t="shared" si="34"/>
        <v>0</v>
      </c>
      <c r="S159" s="2">
        <f t="shared" si="35"/>
        <v>0</v>
      </c>
      <c r="T159" s="2">
        <f t="shared" si="36"/>
        <v>0</v>
      </c>
      <c r="U159" s="2">
        <f t="shared" si="37"/>
        <v>1000000</v>
      </c>
    </row>
    <row r="160" spans="1:21">
      <c r="A160" s="86">
        <f t="shared" si="22"/>
        <v>1</v>
      </c>
      <c r="B160" s="84">
        <f t="shared" si="23"/>
        <v>17</v>
      </c>
      <c r="C160" s="84" t="str">
        <f t="shared" ca="1" si="38"/>
        <v/>
      </c>
      <c r="D160" s="67" t="str">
        <f t="shared" ca="1" si="24"/>
        <v/>
      </c>
      <c r="E160" s="67" t="str">
        <f t="shared" ca="1" si="25"/>
        <v/>
      </c>
      <c r="F160" s="67" t="str">
        <f t="shared" ca="1" si="26"/>
        <v/>
      </c>
      <c r="G160" s="85" t="str">
        <f t="shared" ca="1" si="27"/>
        <v/>
      </c>
      <c r="H160" s="38" t="str">
        <f t="shared" ca="1" si="28"/>
        <v>U144:U144</v>
      </c>
      <c r="I160" s="38" t="str">
        <f t="shared" ca="1" si="29"/>
        <v>R144:R144</v>
      </c>
      <c r="J160" s="38" t="str">
        <f t="shared" ca="1" si="30"/>
        <v>S144:S144</v>
      </c>
      <c r="K160" s="38" t="str">
        <f t="shared" ca="1" si="31"/>
        <v>T144:T144</v>
      </c>
      <c r="L160" s="38" t="str">
        <f t="shared" ca="1" si="32"/>
        <v>M144:U144</v>
      </c>
      <c r="M160" t="str">
        <f t="shared" ca="1" si="33"/>
        <v/>
      </c>
      <c r="N160"/>
      <c r="O160" s="2">
        <v>0</v>
      </c>
      <c r="P160" s="38">
        <v>0</v>
      </c>
      <c r="Q160" s="38">
        <v>0</v>
      </c>
      <c r="R160" s="2">
        <f t="shared" si="34"/>
        <v>0</v>
      </c>
      <c r="S160" s="2">
        <f t="shared" si="35"/>
        <v>0</v>
      </c>
      <c r="T160" s="2">
        <f t="shared" si="36"/>
        <v>0</v>
      </c>
      <c r="U160" s="2">
        <f t="shared" si="37"/>
        <v>1000000</v>
      </c>
    </row>
    <row r="161" spans="1:21">
      <c r="A161" s="86">
        <f t="shared" si="22"/>
        <v>1</v>
      </c>
      <c r="B161" s="84">
        <f t="shared" si="23"/>
        <v>18</v>
      </c>
      <c r="C161" s="84" t="str">
        <f t="shared" ca="1" si="38"/>
        <v/>
      </c>
      <c r="D161" s="67" t="str">
        <f t="shared" ca="1" si="24"/>
        <v/>
      </c>
      <c r="E161" s="67" t="str">
        <f t="shared" ca="1" si="25"/>
        <v/>
      </c>
      <c r="F161" s="67" t="str">
        <f t="shared" ca="1" si="26"/>
        <v/>
      </c>
      <c r="G161" s="85" t="str">
        <f t="shared" ca="1" si="27"/>
        <v/>
      </c>
      <c r="H161" s="38" t="str">
        <f t="shared" ca="1" si="28"/>
        <v>U144:U144</v>
      </c>
      <c r="I161" s="38" t="str">
        <f t="shared" ca="1" si="29"/>
        <v>R144:R144</v>
      </c>
      <c r="J161" s="38" t="str">
        <f t="shared" ca="1" si="30"/>
        <v>S144:S144</v>
      </c>
      <c r="K161" s="38" t="str">
        <f t="shared" ca="1" si="31"/>
        <v>T144:T144</v>
      </c>
      <c r="L161" s="38" t="str">
        <f t="shared" ca="1" si="32"/>
        <v>M144:U144</v>
      </c>
      <c r="M161" t="str">
        <f t="shared" ca="1" si="33"/>
        <v/>
      </c>
      <c r="N161"/>
      <c r="O161" s="2">
        <v>0</v>
      </c>
      <c r="P161" s="38">
        <v>0</v>
      </c>
      <c r="Q161" s="38">
        <v>0</v>
      </c>
      <c r="R161" s="2">
        <f t="shared" si="34"/>
        <v>0</v>
      </c>
      <c r="S161" s="2">
        <f t="shared" si="35"/>
        <v>0</v>
      </c>
      <c r="T161" s="2">
        <f t="shared" si="36"/>
        <v>0</v>
      </c>
      <c r="U161" s="2">
        <f t="shared" si="37"/>
        <v>1000000</v>
      </c>
    </row>
    <row r="162" spans="1:21">
      <c r="A162" s="86">
        <f t="shared" si="22"/>
        <v>1</v>
      </c>
      <c r="B162" s="84">
        <f t="shared" si="23"/>
        <v>19</v>
      </c>
      <c r="C162" s="84" t="str">
        <f t="shared" ca="1" si="38"/>
        <v/>
      </c>
      <c r="D162" s="67" t="str">
        <f t="shared" ca="1" si="24"/>
        <v/>
      </c>
      <c r="E162" s="67" t="str">
        <f t="shared" ca="1" si="25"/>
        <v/>
      </c>
      <c r="F162" s="67" t="str">
        <f t="shared" ca="1" si="26"/>
        <v/>
      </c>
      <c r="G162" s="85" t="str">
        <f t="shared" ca="1" si="27"/>
        <v/>
      </c>
      <c r="H162" s="38" t="str">
        <f t="shared" ca="1" si="28"/>
        <v>U144:U144</v>
      </c>
      <c r="I162" s="38" t="str">
        <f t="shared" ca="1" si="29"/>
        <v>R144:R144</v>
      </c>
      <c r="J162" s="38" t="str">
        <f t="shared" ca="1" si="30"/>
        <v>S144:S144</v>
      </c>
      <c r="K162" s="38" t="str">
        <f t="shared" ca="1" si="31"/>
        <v>T144:T144</v>
      </c>
      <c r="L162" s="38" t="str">
        <f t="shared" ca="1" si="32"/>
        <v>M144:U144</v>
      </c>
      <c r="M162" t="str">
        <f t="shared" ca="1" si="33"/>
        <v/>
      </c>
      <c r="N162"/>
      <c r="O162" s="2">
        <v>0</v>
      </c>
      <c r="P162" s="38">
        <v>0</v>
      </c>
      <c r="Q162" s="38">
        <v>0</v>
      </c>
      <c r="R162" s="2">
        <f t="shared" si="34"/>
        <v>0</v>
      </c>
      <c r="S162" s="2">
        <f t="shared" si="35"/>
        <v>0</v>
      </c>
      <c r="T162" s="2">
        <f t="shared" si="36"/>
        <v>0</v>
      </c>
      <c r="U162" s="2">
        <f t="shared" si="37"/>
        <v>1000000</v>
      </c>
    </row>
    <row r="163" spans="1:21">
      <c r="A163" s="86">
        <f t="shared" si="22"/>
        <v>1</v>
      </c>
      <c r="B163" s="84">
        <f t="shared" si="23"/>
        <v>20</v>
      </c>
      <c r="C163" s="84" t="str">
        <f t="shared" ca="1" si="38"/>
        <v/>
      </c>
      <c r="D163" s="67" t="str">
        <f t="shared" ca="1" si="24"/>
        <v/>
      </c>
      <c r="E163" s="67" t="str">
        <f t="shared" ca="1" si="25"/>
        <v/>
      </c>
      <c r="F163" s="67" t="str">
        <f t="shared" ca="1" si="26"/>
        <v/>
      </c>
      <c r="G163" s="85" t="str">
        <f t="shared" ca="1" si="27"/>
        <v/>
      </c>
      <c r="H163" s="38" t="str">
        <f t="shared" ca="1" si="28"/>
        <v>U144:U144</v>
      </c>
      <c r="I163" s="38" t="str">
        <f t="shared" ca="1" si="29"/>
        <v>R144:R144</v>
      </c>
      <c r="J163" s="38" t="str">
        <f t="shared" ca="1" si="30"/>
        <v>S144:S144</v>
      </c>
      <c r="K163" s="38" t="str">
        <f t="shared" ca="1" si="31"/>
        <v>T144:T144</v>
      </c>
      <c r="L163" s="38" t="str">
        <f t="shared" ca="1" si="32"/>
        <v>M144:U144</v>
      </c>
      <c r="M163" t="str">
        <f t="shared" ca="1" si="33"/>
        <v/>
      </c>
      <c r="N163"/>
      <c r="O163" s="2">
        <v>0</v>
      </c>
      <c r="P163" s="38">
        <v>0</v>
      </c>
      <c r="Q163" s="38">
        <v>0</v>
      </c>
      <c r="R163" s="2">
        <f t="shared" si="34"/>
        <v>0</v>
      </c>
      <c r="S163" s="2">
        <f t="shared" si="35"/>
        <v>0</v>
      </c>
      <c r="T163" s="2">
        <f t="shared" si="36"/>
        <v>0</v>
      </c>
      <c r="U163" s="2">
        <f t="shared" si="37"/>
        <v>1000000</v>
      </c>
    </row>
    <row r="164" spans="1:21">
      <c r="A164" s="86">
        <f t="shared" si="22"/>
        <v>1</v>
      </c>
      <c r="B164" s="84">
        <f t="shared" si="23"/>
        <v>21</v>
      </c>
      <c r="C164" s="84" t="str">
        <f t="shared" ca="1" si="38"/>
        <v/>
      </c>
      <c r="D164" s="67" t="str">
        <f t="shared" ca="1" si="24"/>
        <v/>
      </c>
      <c r="E164" s="67" t="str">
        <f t="shared" ca="1" si="25"/>
        <v/>
      </c>
      <c r="F164" s="67" t="str">
        <f t="shared" ca="1" si="26"/>
        <v/>
      </c>
      <c r="G164" s="85" t="str">
        <f t="shared" ca="1" si="27"/>
        <v/>
      </c>
      <c r="H164" s="38" t="str">
        <f t="shared" ca="1" si="28"/>
        <v>U144:U144</v>
      </c>
      <c r="I164" s="38" t="str">
        <f t="shared" ca="1" si="29"/>
        <v>R144:R144</v>
      </c>
      <c r="J164" s="38" t="str">
        <f t="shared" ca="1" si="30"/>
        <v>S144:S144</v>
      </c>
      <c r="K164" s="38" t="str">
        <f t="shared" ca="1" si="31"/>
        <v>T144:T144</v>
      </c>
      <c r="L164" s="38" t="str">
        <f t="shared" ca="1" si="32"/>
        <v>M144:U144</v>
      </c>
      <c r="M164" t="str">
        <f t="shared" ca="1" si="33"/>
        <v/>
      </c>
      <c r="N164"/>
      <c r="O164" s="2">
        <v>0</v>
      </c>
      <c r="P164" s="38">
        <v>0</v>
      </c>
      <c r="Q164" s="38">
        <v>0</v>
      </c>
      <c r="R164" s="2">
        <f t="shared" si="34"/>
        <v>0</v>
      </c>
      <c r="S164" s="2">
        <f t="shared" si="35"/>
        <v>0</v>
      </c>
      <c r="T164" s="2">
        <f t="shared" si="36"/>
        <v>0</v>
      </c>
      <c r="U164" s="2">
        <f t="shared" si="37"/>
        <v>1000000</v>
      </c>
    </row>
    <row r="165" spans="1:21">
      <c r="A165" s="86">
        <f t="shared" si="22"/>
        <v>1</v>
      </c>
      <c r="B165" s="84">
        <f t="shared" si="23"/>
        <v>22</v>
      </c>
      <c r="C165" s="84" t="str">
        <f t="shared" ca="1" si="38"/>
        <v/>
      </c>
      <c r="D165" s="67" t="str">
        <f t="shared" ca="1" si="24"/>
        <v/>
      </c>
      <c r="E165" s="67" t="str">
        <f t="shared" ca="1" si="25"/>
        <v/>
      </c>
      <c r="F165" s="67" t="str">
        <f t="shared" ca="1" si="26"/>
        <v/>
      </c>
      <c r="G165" s="85" t="str">
        <f t="shared" ca="1" si="27"/>
        <v/>
      </c>
      <c r="H165" s="38" t="str">
        <f t="shared" ca="1" si="28"/>
        <v>U144:U144</v>
      </c>
      <c r="I165" s="38" t="str">
        <f t="shared" ca="1" si="29"/>
        <v>R144:R144</v>
      </c>
      <c r="J165" s="38" t="str">
        <f t="shared" ca="1" si="30"/>
        <v>S144:S144</v>
      </c>
      <c r="K165" s="38" t="str">
        <f t="shared" ca="1" si="31"/>
        <v>T144:T144</v>
      </c>
      <c r="L165" s="38" t="str">
        <f t="shared" ca="1" si="32"/>
        <v>M144:U144</v>
      </c>
      <c r="M165" t="str">
        <f t="shared" ca="1" si="33"/>
        <v/>
      </c>
      <c r="N165"/>
      <c r="O165" s="2">
        <v>0</v>
      </c>
      <c r="P165" s="38">
        <v>0</v>
      </c>
      <c r="Q165" s="38">
        <v>0</v>
      </c>
      <c r="R165" s="2">
        <f t="shared" si="34"/>
        <v>0</v>
      </c>
      <c r="S165" s="2">
        <f t="shared" si="35"/>
        <v>0</v>
      </c>
      <c r="T165" s="2">
        <f t="shared" si="36"/>
        <v>0</v>
      </c>
      <c r="U165" s="2">
        <f t="shared" si="37"/>
        <v>1000000</v>
      </c>
    </row>
    <row r="166" spans="1:21">
      <c r="A166" s="86">
        <f t="shared" si="22"/>
        <v>1</v>
      </c>
      <c r="B166" s="84">
        <f t="shared" si="23"/>
        <v>23</v>
      </c>
      <c r="C166" s="84" t="str">
        <f t="shared" ca="1" si="38"/>
        <v/>
      </c>
      <c r="D166" s="67" t="str">
        <f t="shared" ca="1" si="24"/>
        <v/>
      </c>
      <c r="E166" s="67" t="str">
        <f t="shared" ca="1" si="25"/>
        <v/>
      </c>
      <c r="F166" s="67" t="str">
        <f t="shared" ca="1" si="26"/>
        <v/>
      </c>
      <c r="G166" s="85" t="str">
        <f t="shared" ca="1" si="27"/>
        <v/>
      </c>
      <c r="H166" s="38" t="str">
        <f t="shared" ca="1" si="28"/>
        <v>U144:U144</v>
      </c>
      <c r="I166" s="38" t="str">
        <f t="shared" ca="1" si="29"/>
        <v>R144:R144</v>
      </c>
      <c r="J166" s="38" t="str">
        <f t="shared" ca="1" si="30"/>
        <v>S144:S144</v>
      </c>
      <c r="K166" s="38" t="str">
        <f t="shared" ca="1" si="31"/>
        <v>T144:T144</v>
      </c>
      <c r="L166" s="38" t="str">
        <f t="shared" ca="1" si="32"/>
        <v>M144:U144</v>
      </c>
      <c r="M166" t="str">
        <f t="shared" ca="1" si="33"/>
        <v/>
      </c>
      <c r="N166"/>
      <c r="O166" s="2">
        <v>0</v>
      </c>
      <c r="P166" s="38">
        <v>0</v>
      </c>
      <c r="Q166" s="38">
        <v>0</v>
      </c>
      <c r="R166" s="2">
        <f t="shared" si="34"/>
        <v>0</v>
      </c>
      <c r="S166" s="2">
        <f t="shared" si="35"/>
        <v>0</v>
      </c>
      <c r="T166" s="2">
        <f t="shared" si="36"/>
        <v>0</v>
      </c>
      <c r="U166" s="2">
        <f t="shared" si="37"/>
        <v>1000000</v>
      </c>
    </row>
    <row r="167" spans="1:21">
      <c r="A167" s="86">
        <f t="shared" si="22"/>
        <v>1</v>
      </c>
      <c r="B167" s="84">
        <f t="shared" si="23"/>
        <v>24</v>
      </c>
      <c r="C167" s="84" t="str">
        <f t="shared" ca="1" si="38"/>
        <v/>
      </c>
      <c r="D167" s="67" t="str">
        <f t="shared" ca="1" si="24"/>
        <v/>
      </c>
      <c r="E167" s="67" t="str">
        <f t="shared" ca="1" si="25"/>
        <v/>
      </c>
      <c r="F167" s="67" t="str">
        <f t="shared" ca="1" si="26"/>
        <v/>
      </c>
      <c r="G167" s="85" t="str">
        <f t="shared" ca="1" si="27"/>
        <v/>
      </c>
      <c r="H167" s="38" t="str">
        <f t="shared" ca="1" si="28"/>
        <v>U144:U144</v>
      </c>
      <c r="I167" s="38" t="str">
        <f t="shared" ca="1" si="29"/>
        <v>R144:R144</v>
      </c>
      <c r="J167" s="38" t="str">
        <f t="shared" ca="1" si="30"/>
        <v>S144:S144</v>
      </c>
      <c r="K167" s="38" t="str">
        <f t="shared" ca="1" si="31"/>
        <v>T144:T144</v>
      </c>
      <c r="L167" s="38" t="str">
        <f t="shared" ca="1" si="32"/>
        <v>M144:U144</v>
      </c>
      <c r="M167" t="str">
        <f t="shared" ca="1" si="33"/>
        <v/>
      </c>
      <c r="N167"/>
      <c r="O167" s="2">
        <v>0</v>
      </c>
      <c r="P167" s="38">
        <v>0</v>
      </c>
      <c r="Q167" s="38">
        <v>0</v>
      </c>
      <c r="R167" s="2">
        <f t="shared" si="34"/>
        <v>0</v>
      </c>
      <c r="S167" s="2">
        <f t="shared" si="35"/>
        <v>0</v>
      </c>
      <c r="T167" s="2">
        <f t="shared" si="36"/>
        <v>0</v>
      </c>
      <c r="U167" s="2">
        <f t="shared" si="37"/>
        <v>1000000</v>
      </c>
    </row>
    <row r="168" spans="1:21">
      <c r="A168" s="86">
        <f t="shared" si="22"/>
        <v>1</v>
      </c>
      <c r="B168" s="84">
        <f t="shared" si="23"/>
        <v>25</v>
      </c>
      <c r="C168" s="84" t="str">
        <f t="shared" ca="1" si="38"/>
        <v/>
      </c>
      <c r="D168" s="67" t="str">
        <f t="shared" ca="1" si="24"/>
        <v/>
      </c>
      <c r="E168" s="67" t="str">
        <f t="shared" ca="1" si="25"/>
        <v/>
      </c>
      <c r="F168" s="67" t="str">
        <f t="shared" ca="1" si="26"/>
        <v/>
      </c>
      <c r="G168" s="85" t="str">
        <f t="shared" ca="1" si="27"/>
        <v/>
      </c>
      <c r="H168" s="38" t="str">
        <f t="shared" ca="1" si="28"/>
        <v>U144:U144</v>
      </c>
      <c r="I168" s="38" t="str">
        <f t="shared" ca="1" si="29"/>
        <v>R144:R144</v>
      </c>
      <c r="J168" s="38" t="str">
        <f t="shared" ca="1" si="30"/>
        <v>S144:S144</v>
      </c>
      <c r="K168" s="38" t="str">
        <f t="shared" ca="1" si="31"/>
        <v>T144:T144</v>
      </c>
      <c r="L168" s="38" t="str">
        <f t="shared" ca="1" si="32"/>
        <v>M144:U144</v>
      </c>
      <c r="M168" t="str">
        <f t="shared" ca="1" si="33"/>
        <v/>
      </c>
      <c r="N168"/>
      <c r="O168" s="2">
        <v>0</v>
      </c>
      <c r="P168" s="38">
        <v>0</v>
      </c>
      <c r="Q168" s="38">
        <v>0</v>
      </c>
      <c r="R168" s="2">
        <f t="shared" si="34"/>
        <v>0</v>
      </c>
      <c r="S168" s="2">
        <f t="shared" si="35"/>
        <v>0</v>
      </c>
      <c r="T168" s="2">
        <f t="shared" si="36"/>
        <v>0</v>
      </c>
      <c r="U168" s="2">
        <f t="shared" si="37"/>
        <v>1000000</v>
      </c>
    </row>
    <row r="169" spans="1:21">
      <c r="A169" s="86">
        <f t="shared" si="22"/>
        <v>1</v>
      </c>
      <c r="B169" s="84">
        <f t="shared" si="23"/>
        <v>26</v>
      </c>
      <c r="C169" s="84" t="str">
        <f t="shared" ca="1" si="38"/>
        <v/>
      </c>
      <c r="D169" s="67" t="str">
        <f t="shared" ca="1" si="24"/>
        <v/>
      </c>
      <c r="E169" s="67" t="str">
        <f t="shared" ca="1" si="25"/>
        <v/>
      </c>
      <c r="F169" s="67" t="str">
        <f t="shared" ca="1" si="26"/>
        <v/>
      </c>
      <c r="G169" s="85" t="str">
        <f t="shared" ca="1" si="27"/>
        <v/>
      </c>
      <c r="H169" s="38" t="str">
        <f t="shared" ca="1" si="28"/>
        <v>U144:U144</v>
      </c>
      <c r="I169" s="38" t="str">
        <f t="shared" ca="1" si="29"/>
        <v>R144:R144</v>
      </c>
      <c r="J169" s="38" t="str">
        <f t="shared" ca="1" si="30"/>
        <v>S144:S144</v>
      </c>
      <c r="K169" s="38" t="str">
        <f t="shared" ca="1" si="31"/>
        <v>T144:T144</v>
      </c>
      <c r="L169" s="38" t="str">
        <f t="shared" ca="1" si="32"/>
        <v>M144:U144</v>
      </c>
      <c r="M169" t="str">
        <f t="shared" ca="1" si="33"/>
        <v/>
      </c>
      <c r="N169"/>
      <c r="O169" s="2">
        <v>0</v>
      </c>
      <c r="P169" s="38">
        <v>0</v>
      </c>
      <c r="Q169" s="38">
        <v>0</v>
      </c>
      <c r="R169" s="2">
        <f t="shared" si="34"/>
        <v>0</v>
      </c>
      <c r="S169" s="2">
        <f t="shared" si="35"/>
        <v>0</v>
      </c>
      <c r="T169" s="2">
        <f t="shared" si="36"/>
        <v>0</v>
      </c>
      <c r="U169" s="2">
        <f t="shared" si="37"/>
        <v>1000000</v>
      </c>
    </row>
    <row r="170" spans="1:21">
      <c r="A170" s="86">
        <f t="shared" si="22"/>
        <v>1</v>
      </c>
      <c r="B170" s="84">
        <f t="shared" si="23"/>
        <v>27</v>
      </c>
      <c r="C170" s="84" t="str">
        <f t="shared" ca="1" si="38"/>
        <v/>
      </c>
      <c r="D170" s="67" t="str">
        <f t="shared" ca="1" si="24"/>
        <v/>
      </c>
      <c r="E170" s="67" t="str">
        <f t="shared" ca="1" si="25"/>
        <v/>
      </c>
      <c r="F170" s="67" t="str">
        <f t="shared" ca="1" si="26"/>
        <v/>
      </c>
      <c r="G170" s="85" t="str">
        <f t="shared" ca="1" si="27"/>
        <v/>
      </c>
      <c r="H170" s="38" t="str">
        <f t="shared" ca="1" si="28"/>
        <v>U144:U144</v>
      </c>
      <c r="I170" s="38" t="str">
        <f t="shared" ca="1" si="29"/>
        <v>R144:R144</v>
      </c>
      <c r="J170" s="38" t="str">
        <f t="shared" ca="1" si="30"/>
        <v>S144:S144</v>
      </c>
      <c r="K170" s="38" t="str">
        <f t="shared" ca="1" si="31"/>
        <v>T144:T144</v>
      </c>
      <c r="L170" s="38" t="str">
        <f t="shared" ca="1" si="32"/>
        <v>M144:U144</v>
      </c>
      <c r="M170" t="str">
        <f t="shared" ca="1" si="33"/>
        <v/>
      </c>
      <c r="N170"/>
      <c r="O170" s="2">
        <v>0</v>
      </c>
      <c r="P170" s="38">
        <v>0</v>
      </c>
      <c r="Q170" s="38">
        <v>0</v>
      </c>
      <c r="R170" s="2">
        <f t="shared" si="34"/>
        <v>0</v>
      </c>
      <c r="S170" s="2">
        <f t="shared" si="35"/>
        <v>0</v>
      </c>
      <c r="T170" s="2">
        <f t="shared" si="36"/>
        <v>0</v>
      </c>
      <c r="U170" s="2">
        <f t="shared" si="37"/>
        <v>1000000</v>
      </c>
    </row>
    <row r="171" spans="1:21">
      <c r="A171" s="86">
        <f t="shared" si="22"/>
        <v>1</v>
      </c>
      <c r="B171" s="84">
        <f t="shared" si="23"/>
        <v>28</v>
      </c>
      <c r="C171" s="84" t="str">
        <f t="shared" ca="1" si="38"/>
        <v/>
      </c>
      <c r="D171" s="67" t="str">
        <f t="shared" ca="1" si="24"/>
        <v/>
      </c>
      <c r="E171" s="67" t="str">
        <f t="shared" ca="1" si="25"/>
        <v/>
      </c>
      <c r="F171" s="67" t="str">
        <f t="shared" ca="1" si="26"/>
        <v/>
      </c>
      <c r="G171" s="85" t="str">
        <f t="shared" ca="1" si="27"/>
        <v/>
      </c>
      <c r="H171" s="38" t="str">
        <f t="shared" ca="1" si="28"/>
        <v>U144:U144</v>
      </c>
      <c r="I171" s="38" t="str">
        <f t="shared" ca="1" si="29"/>
        <v>R144:R144</v>
      </c>
      <c r="J171" s="38" t="str">
        <f t="shared" ca="1" si="30"/>
        <v>S144:S144</v>
      </c>
      <c r="K171" s="38" t="str">
        <f t="shared" ca="1" si="31"/>
        <v>T144:T144</v>
      </c>
      <c r="L171" s="38" t="str">
        <f t="shared" ca="1" si="32"/>
        <v>M144:U144</v>
      </c>
      <c r="M171" t="str">
        <f t="shared" ca="1" si="33"/>
        <v/>
      </c>
      <c r="N171"/>
      <c r="O171" s="2">
        <v>0</v>
      </c>
      <c r="P171" s="38">
        <v>0</v>
      </c>
      <c r="Q171" s="38">
        <v>0</v>
      </c>
      <c r="R171" s="2">
        <f t="shared" si="34"/>
        <v>0</v>
      </c>
      <c r="S171" s="2">
        <f t="shared" si="35"/>
        <v>0</v>
      </c>
      <c r="T171" s="2">
        <f t="shared" si="36"/>
        <v>0</v>
      </c>
      <c r="U171" s="2">
        <f t="shared" si="37"/>
        <v>1000000</v>
      </c>
    </row>
    <row r="172" spans="1:21">
      <c r="A172" s="86">
        <f t="shared" si="22"/>
        <v>1</v>
      </c>
      <c r="B172" s="84">
        <f t="shared" si="23"/>
        <v>29</v>
      </c>
      <c r="C172" s="84" t="str">
        <f t="shared" ca="1" si="38"/>
        <v/>
      </c>
      <c r="D172" s="67" t="str">
        <f t="shared" ca="1" si="24"/>
        <v/>
      </c>
      <c r="E172" s="67" t="str">
        <f t="shared" ca="1" si="25"/>
        <v/>
      </c>
      <c r="F172" s="67" t="str">
        <f t="shared" ca="1" si="26"/>
        <v/>
      </c>
      <c r="G172" s="85" t="str">
        <f t="shared" ca="1" si="27"/>
        <v/>
      </c>
      <c r="H172" s="38" t="str">
        <f t="shared" ca="1" si="28"/>
        <v>U144:U144</v>
      </c>
      <c r="I172" s="38" t="str">
        <f t="shared" ca="1" si="29"/>
        <v>R144:R144</v>
      </c>
      <c r="J172" s="38" t="str">
        <f t="shared" ca="1" si="30"/>
        <v>S144:S144</v>
      </c>
      <c r="K172" s="38" t="str">
        <f t="shared" ca="1" si="31"/>
        <v>T144:T144</v>
      </c>
      <c r="L172" s="38" t="str">
        <f t="shared" ca="1" si="32"/>
        <v>M144:U144</v>
      </c>
      <c r="M172" t="str">
        <f t="shared" ca="1" si="33"/>
        <v/>
      </c>
      <c r="N172"/>
      <c r="O172" s="2">
        <v>0</v>
      </c>
      <c r="P172" s="38">
        <v>0</v>
      </c>
      <c r="Q172" s="38">
        <v>0</v>
      </c>
      <c r="R172" s="2">
        <f t="shared" si="34"/>
        <v>0</v>
      </c>
      <c r="S172" s="2">
        <f t="shared" si="35"/>
        <v>0</v>
      </c>
      <c r="T172" s="2">
        <f t="shared" si="36"/>
        <v>0</v>
      </c>
      <c r="U172" s="2">
        <f t="shared" si="37"/>
        <v>1000000</v>
      </c>
    </row>
    <row r="173" spans="1:21">
      <c r="A173" s="86">
        <f t="shared" si="22"/>
        <v>1</v>
      </c>
      <c r="B173" s="84">
        <f t="shared" si="23"/>
        <v>30</v>
      </c>
      <c r="C173" s="84" t="str">
        <f t="shared" ca="1" si="38"/>
        <v/>
      </c>
      <c r="D173" s="67" t="str">
        <f t="shared" ca="1" si="24"/>
        <v/>
      </c>
      <c r="E173" s="67" t="str">
        <f t="shared" ca="1" si="25"/>
        <v/>
      </c>
      <c r="F173" s="67" t="str">
        <f t="shared" ca="1" si="26"/>
        <v/>
      </c>
      <c r="G173" s="85" t="str">
        <f t="shared" ca="1" si="27"/>
        <v/>
      </c>
      <c r="H173" s="38" t="str">
        <f t="shared" ca="1" si="28"/>
        <v>U144:U144</v>
      </c>
      <c r="I173" s="38" t="str">
        <f t="shared" ca="1" si="29"/>
        <v>R144:R144</v>
      </c>
      <c r="J173" s="38" t="str">
        <f t="shared" ca="1" si="30"/>
        <v>S144:S144</v>
      </c>
      <c r="K173" s="38" t="str">
        <f t="shared" ca="1" si="31"/>
        <v>T144:T144</v>
      </c>
      <c r="L173" s="38" t="str">
        <f t="shared" ca="1" si="32"/>
        <v>M144:U144</v>
      </c>
      <c r="M173" t="str">
        <f t="shared" ca="1" si="33"/>
        <v/>
      </c>
      <c r="N173"/>
      <c r="O173" s="2">
        <v>0</v>
      </c>
      <c r="P173" s="38">
        <v>0</v>
      </c>
      <c r="Q173" s="38">
        <v>0</v>
      </c>
      <c r="R173" s="2">
        <f t="shared" si="34"/>
        <v>0</v>
      </c>
      <c r="S173" s="2">
        <f t="shared" si="35"/>
        <v>0</v>
      </c>
      <c r="T173" s="2">
        <f t="shared" si="36"/>
        <v>0</v>
      </c>
      <c r="U173" s="2">
        <f t="shared" si="37"/>
        <v>1000000</v>
      </c>
    </row>
    <row r="174" spans="1:21">
      <c r="A174" s="86">
        <f t="shared" si="22"/>
        <v>1</v>
      </c>
      <c r="B174" s="84">
        <f t="shared" si="23"/>
        <v>31</v>
      </c>
      <c r="C174" s="84" t="str">
        <f t="shared" ca="1" si="38"/>
        <v/>
      </c>
      <c r="D174" s="67" t="str">
        <f t="shared" ca="1" si="24"/>
        <v/>
      </c>
      <c r="E174" s="67" t="str">
        <f t="shared" ca="1" si="25"/>
        <v/>
      </c>
      <c r="F174" s="67" t="str">
        <f t="shared" ca="1" si="26"/>
        <v/>
      </c>
      <c r="G174" s="85" t="str">
        <f t="shared" ca="1" si="27"/>
        <v/>
      </c>
      <c r="H174" s="38" t="str">
        <f t="shared" ca="1" si="28"/>
        <v>U144:U144</v>
      </c>
      <c r="I174" s="38" t="str">
        <f t="shared" ca="1" si="29"/>
        <v>R144:R144</v>
      </c>
      <c r="J174" s="38" t="str">
        <f t="shared" ca="1" si="30"/>
        <v>S144:S144</v>
      </c>
      <c r="K174" s="38" t="str">
        <f t="shared" ca="1" si="31"/>
        <v>T144:T144</v>
      </c>
      <c r="L174" s="38" t="str">
        <f t="shared" ca="1" si="32"/>
        <v>M144:U144</v>
      </c>
      <c r="M174" t="str">
        <f t="shared" ca="1" si="33"/>
        <v/>
      </c>
      <c r="N174"/>
      <c r="O174" s="2">
        <v>0</v>
      </c>
      <c r="P174" s="38">
        <v>0</v>
      </c>
      <c r="Q174" s="38">
        <v>0</v>
      </c>
      <c r="R174" s="2">
        <f t="shared" si="34"/>
        <v>0</v>
      </c>
      <c r="S174" s="2">
        <f t="shared" si="35"/>
        <v>0</v>
      </c>
      <c r="T174" s="2">
        <f t="shared" si="36"/>
        <v>0</v>
      </c>
      <c r="U174" s="2">
        <f t="shared" si="37"/>
        <v>1000000</v>
      </c>
    </row>
    <row r="175" spans="1:21">
      <c r="A175" s="86">
        <f t="shared" si="22"/>
        <v>1</v>
      </c>
      <c r="B175" s="84">
        <f t="shared" si="23"/>
        <v>32</v>
      </c>
      <c r="C175" s="84" t="str">
        <f t="shared" ca="1" si="38"/>
        <v/>
      </c>
      <c r="D175" s="67" t="str">
        <f t="shared" ca="1" si="24"/>
        <v/>
      </c>
      <c r="E175" s="67" t="str">
        <f t="shared" ca="1" si="25"/>
        <v/>
      </c>
      <c r="F175" s="67" t="str">
        <f t="shared" ca="1" si="26"/>
        <v/>
      </c>
      <c r="G175" s="85" t="str">
        <f t="shared" ca="1" si="27"/>
        <v/>
      </c>
      <c r="H175" s="38" t="str">
        <f t="shared" ca="1" si="28"/>
        <v>U144:U144</v>
      </c>
      <c r="I175" s="38" t="str">
        <f t="shared" ca="1" si="29"/>
        <v>R144:R144</v>
      </c>
      <c r="J175" s="38" t="str">
        <f t="shared" ca="1" si="30"/>
        <v>S144:S144</v>
      </c>
      <c r="K175" s="38" t="str">
        <f t="shared" ca="1" si="31"/>
        <v>T144:T144</v>
      </c>
      <c r="L175" s="38" t="str">
        <f t="shared" ca="1" si="32"/>
        <v>M144:U144</v>
      </c>
      <c r="M175" t="str">
        <f t="shared" ca="1" si="33"/>
        <v/>
      </c>
      <c r="N175"/>
      <c r="O175" s="2">
        <v>0</v>
      </c>
      <c r="P175" s="38">
        <v>0</v>
      </c>
      <c r="Q175" s="38">
        <v>0</v>
      </c>
      <c r="R175" s="2">
        <f t="shared" si="34"/>
        <v>0</v>
      </c>
      <c r="S175" s="2">
        <f t="shared" si="35"/>
        <v>0</v>
      </c>
      <c r="T175" s="2">
        <f t="shared" si="36"/>
        <v>0</v>
      </c>
      <c r="U175" s="2">
        <f t="shared" si="37"/>
        <v>1000000</v>
      </c>
    </row>
    <row r="176" spans="1:21">
      <c r="A176" s="86">
        <f t="shared" si="22"/>
        <v>1</v>
      </c>
      <c r="B176" s="84">
        <f t="shared" si="23"/>
        <v>33</v>
      </c>
      <c r="C176" s="84" t="str">
        <f t="shared" ca="1" si="38"/>
        <v/>
      </c>
      <c r="D176" s="67" t="str">
        <f t="shared" ref="D176:D193" ca="1" si="39">IF($C176="","",IF(ISERROR(VLOOKUP(C176,Athletes,2,FALSE)),"Unknown Athlete",PROPER(VLOOKUP(C176,Athletes,2,FALSE))))</f>
        <v/>
      </c>
      <c r="E176" s="67" t="str">
        <f t="shared" ref="E176:E193" ca="1" si="40">IF($C176="","",IF(VLOOKUP(C176,Athletes,3,FALSE)="","",VLOOKUP(C176,Athletes,3,FALSE)))</f>
        <v/>
      </c>
      <c r="F176" s="67" t="str">
        <f t="shared" ca="1" si="26"/>
        <v/>
      </c>
      <c r="G176" s="85" t="str">
        <f t="shared" ca="1" si="27"/>
        <v/>
      </c>
      <c r="H176" s="38" t="str">
        <f t="shared" ca="1" si="28"/>
        <v>U144:U144</v>
      </c>
      <c r="I176" s="38" t="str">
        <f t="shared" ca="1" si="29"/>
        <v>R144:R144</v>
      </c>
      <c r="J176" s="38" t="str">
        <f t="shared" ca="1" si="30"/>
        <v>S144:S144</v>
      </c>
      <c r="K176" s="38" t="str">
        <f t="shared" ca="1" si="31"/>
        <v>T144:T144</v>
      </c>
      <c r="L176" s="38" t="str">
        <f t="shared" ca="1" si="32"/>
        <v>M144:U144</v>
      </c>
      <c r="M176" t="str">
        <f t="shared" ca="1" si="33"/>
        <v/>
      </c>
      <c r="N176"/>
      <c r="O176" s="2">
        <v>0</v>
      </c>
      <c r="P176" s="38">
        <v>0</v>
      </c>
      <c r="Q176" s="38">
        <v>0</v>
      </c>
      <c r="R176" s="2">
        <f t="shared" si="34"/>
        <v>0</v>
      </c>
      <c r="S176" s="2">
        <f t="shared" si="35"/>
        <v>0</v>
      </c>
      <c r="T176" s="2">
        <f t="shared" si="36"/>
        <v>0</v>
      </c>
      <c r="U176" s="2">
        <f t="shared" si="37"/>
        <v>1000000</v>
      </c>
    </row>
    <row r="177" spans="1:21">
      <c r="A177" s="86">
        <f t="shared" si="22"/>
        <v>1</v>
      </c>
      <c r="B177" s="84">
        <f t="shared" si="23"/>
        <v>34</v>
      </c>
      <c r="C177" s="84" t="str">
        <f t="shared" ca="1" si="38"/>
        <v/>
      </c>
      <c r="D177" s="67" t="str">
        <f t="shared" ca="1" si="39"/>
        <v/>
      </c>
      <c r="E177" s="67" t="str">
        <f t="shared" ca="1" si="40"/>
        <v/>
      </c>
      <c r="F177" s="67" t="str">
        <f t="shared" ca="1" si="26"/>
        <v/>
      </c>
      <c r="G177" s="85" t="str">
        <f t="shared" ca="1" si="27"/>
        <v/>
      </c>
      <c r="H177" s="38" t="str">
        <f t="shared" ca="1" si="28"/>
        <v>U144:U144</v>
      </c>
      <c r="I177" s="38" t="str">
        <f t="shared" ca="1" si="29"/>
        <v>R144:R144</v>
      </c>
      <c r="J177" s="38" t="str">
        <f t="shared" ca="1" si="30"/>
        <v>S144:S144</v>
      </c>
      <c r="K177" s="38" t="str">
        <f t="shared" ca="1" si="31"/>
        <v>T144:T144</v>
      </c>
      <c r="L177" s="38" t="str">
        <f t="shared" ca="1" si="32"/>
        <v>M144:U144</v>
      </c>
      <c r="M177" t="str">
        <f t="shared" ca="1" si="33"/>
        <v/>
      </c>
      <c r="N177"/>
      <c r="O177" s="2">
        <v>0</v>
      </c>
      <c r="P177" s="38">
        <v>0</v>
      </c>
      <c r="Q177" s="38">
        <v>0</v>
      </c>
      <c r="R177" s="2">
        <f t="shared" si="34"/>
        <v>0</v>
      </c>
      <c r="S177" s="2">
        <f t="shared" si="35"/>
        <v>0</v>
      </c>
      <c r="T177" s="2">
        <f t="shared" si="36"/>
        <v>0</v>
      </c>
      <c r="U177" s="2">
        <f t="shared" si="37"/>
        <v>1000000</v>
      </c>
    </row>
    <row r="178" spans="1:21">
      <c r="A178" s="86">
        <f t="shared" si="22"/>
        <v>1</v>
      </c>
      <c r="B178" s="84">
        <f t="shared" si="23"/>
        <v>35</v>
      </c>
      <c r="C178" s="84" t="str">
        <f t="shared" ca="1" si="38"/>
        <v/>
      </c>
      <c r="D178" s="67" t="str">
        <f t="shared" ca="1" si="39"/>
        <v/>
      </c>
      <c r="E178" s="67" t="str">
        <f t="shared" ca="1" si="40"/>
        <v/>
      </c>
      <c r="F178" s="67" t="str">
        <f t="shared" ca="1" si="26"/>
        <v/>
      </c>
      <c r="G178" s="85" t="str">
        <f t="shared" ca="1" si="27"/>
        <v/>
      </c>
      <c r="H178" s="38" t="str">
        <f t="shared" ca="1" si="28"/>
        <v>U144:U144</v>
      </c>
      <c r="I178" s="38" t="str">
        <f t="shared" ca="1" si="29"/>
        <v>R144:R144</v>
      </c>
      <c r="J178" s="38" t="str">
        <f t="shared" ca="1" si="30"/>
        <v>S144:S144</v>
      </c>
      <c r="K178" s="38" t="str">
        <f t="shared" ca="1" si="31"/>
        <v>T144:T144</v>
      </c>
      <c r="L178" s="38" t="str">
        <f t="shared" ca="1" si="32"/>
        <v>M144:U144</v>
      </c>
      <c r="M178" t="str">
        <f t="shared" ca="1" si="33"/>
        <v/>
      </c>
      <c r="N178"/>
      <c r="O178" s="2">
        <v>0</v>
      </c>
      <c r="P178" s="38">
        <v>0</v>
      </c>
      <c r="Q178" s="38">
        <v>0</v>
      </c>
      <c r="R178" s="2">
        <f t="shared" si="34"/>
        <v>0</v>
      </c>
      <c r="S178" s="2">
        <f t="shared" si="35"/>
        <v>0</v>
      </c>
      <c r="T178" s="2">
        <f t="shared" si="36"/>
        <v>0</v>
      </c>
      <c r="U178" s="2">
        <f t="shared" si="37"/>
        <v>1000000</v>
      </c>
    </row>
    <row r="179" spans="1:21">
      <c r="A179" s="86">
        <f t="shared" si="22"/>
        <v>1</v>
      </c>
      <c r="B179" s="84">
        <f t="shared" si="23"/>
        <v>36</v>
      </c>
      <c r="C179" s="84" t="str">
        <f t="shared" ca="1" si="38"/>
        <v/>
      </c>
      <c r="D179" s="67" t="str">
        <f t="shared" ca="1" si="39"/>
        <v/>
      </c>
      <c r="E179" s="67" t="str">
        <f t="shared" ca="1" si="40"/>
        <v/>
      </c>
      <c r="F179" s="67" t="str">
        <f t="shared" ca="1" si="26"/>
        <v/>
      </c>
      <c r="G179" s="85" t="str">
        <f t="shared" ca="1" si="27"/>
        <v/>
      </c>
      <c r="H179" s="38" t="str">
        <f t="shared" ca="1" si="28"/>
        <v>U144:U144</v>
      </c>
      <c r="I179" s="38" t="str">
        <f t="shared" ca="1" si="29"/>
        <v>R144:R144</v>
      </c>
      <c r="J179" s="38" t="str">
        <f t="shared" ca="1" si="30"/>
        <v>S144:S144</v>
      </c>
      <c r="K179" s="38" t="str">
        <f t="shared" ca="1" si="31"/>
        <v>T144:T144</v>
      </c>
      <c r="L179" s="38" t="str">
        <f t="shared" ca="1" si="32"/>
        <v>M144:U144</v>
      </c>
      <c r="M179" t="str">
        <f t="shared" ca="1" si="33"/>
        <v/>
      </c>
      <c r="N179"/>
      <c r="O179" s="2">
        <v>0</v>
      </c>
      <c r="P179" s="38">
        <v>0</v>
      </c>
      <c r="Q179" s="38">
        <v>0</v>
      </c>
      <c r="R179" s="2">
        <f t="shared" si="34"/>
        <v>0</v>
      </c>
      <c r="S179" s="2">
        <f t="shared" si="35"/>
        <v>0</v>
      </c>
      <c r="T179" s="2">
        <f t="shared" si="36"/>
        <v>0</v>
      </c>
      <c r="U179" s="2">
        <f t="shared" si="37"/>
        <v>1000000</v>
      </c>
    </row>
    <row r="180" spans="1:21">
      <c r="A180" s="86">
        <f t="shared" si="22"/>
        <v>1</v>
      </c>
      <c r="B180" s="84">
        <f t="shared" si="23"/>
        <v>37</v>
      </c>
      <c r="C180" s="84" t="str">
        <f t="shared" ca="1" si="38"/>
        <v/>
      </c>
      <c r="D180" s="67" t="str">
        <f t="shared" ca="1" si="39"/>
        <v/>
      </c>
      <c r="E180" s="67" t="str">
        <f t="shared" ca="1" si="40"/>
        <v/>
      </c>
      <c r="F180" s="67" t="str">
        <f t="shared" ca="1" si="26"/>
        <v/>
      </c>
      <c r="G180" s="85" t="str">
        <f t="shared" ca="1" si="27"/>
        <v/>
      </c>
      <c r="H180" s="38" t="str">
        <f t="shared" ca="1" si="28"/>
        <v>U144:U144</v>
      </c>
      <c r="I180" s="38" t="str">
        <f t="shared" ca="1" si="29"/>
        <v>R144:R144</v>
      </c>
      <c r="J180" s="38" t="str">
        <f t="shared" ca="1" si="30"/>
        <v>S144:S144</v>
      </c>
      <c r="K180" s="38" t="str">
        <f t="shared" ca="1" si="31"/>
        <v>T144:T144</v>
      </c>
      <c r="L180" s="38" t="str">
        <f t="shared" ca="1" si="32"/>
        <v>M144:U144</v>
      </c>
      <c r="M180" t="str">
        <f t="shared" ca="1" si="33"/>
        <v/>
      </c>
      <c r="N180"/>
      <c r="O180" s="2">
        <v>0</v>
      </c>
      <c r="P180" s="38">
        <v>0</v>
      </c>
      <c r="Q180" s="38">
        <v>0</v>
      </c>
      <c r="R180" s="2">
        <f t="shared" si="34"/>
        <v>0</v>
      </c>
      <c r="S180" s="2">
        <f t="shared" si="35"/>
        <v>0</v>
      </c>
      <c r="T180" s="2">
        <f t="shared" si="36"/>
        <v>0</v>
      </c>
      <c r="U180" s="2">
        <f t="shared" si="37"/>
        <v>1000000</v>
      </c>
    </row>
    <row r="181" spans="1:21">
      <c r="A181" s="86">
        <f t="shared" si="22"/>
        <v>1</v>
      </c>
      <c r="B181" s="84">
        <f t="shared" si="23"/>
        <v>38</v>
      </c>
      <c r="C181" s="84" t="str">
        <f t="shared" ca="1" si="38"/>
        <v/>
      </c>
      <c r="D181" s="67" t="str">
        <f t="shared" ca="1" si="39"/>
        <v/>
      </c>
      <c r="E181" s="67" t="str">
        <f t="shared" ca="1" si="40"/>
        <v/>
      </c>
      <c r="F181" s="67" t="str">
        <f t="shared" ca="1" si="26"/>
        <v/>
      </c>
      <c r="G181" s="85" t="str">
        <f t="shared" ca="1" si="27"/>
        <v/>
      </c>
      <c r="H181" s="38" t="str">
        <f t="shared" ca="1" si="28"/>
        <v>U144:U144</v>
      </c>
      <c r="I181" s="38" t="str">
        <f t="shared" ca="1" si="29"/>
        <v>R144:R144</v>
      </c>
      <c r="J181" s="38" t="str">
        <f t="shared" ca="1" si="30"/>
        <v>S144:S144</v>
      </c>
      <c r="K181" s="38" t="str">
        <f t="shared" ca="1" si="31"/>
        <v>T144:T144</v>
      </c>
      <c r="L181" s="38" t="str">
        <f t="shared" ca="1" si="32"/>
        <v>M144:U144</v>
      </c>
      <c r="M181" t="str">
        <f t="shared" ca="1" si="33"/>
        <v/>
      </c>
      <c r="N181"/>
      <c r="O181" s="2">
        <v>0</v>
      </c>
      <c r="P181" s="38">
        <v>0</v>
      </c>
      <c r="Q181" s="38">
        <v>0</v>
      </c>
      <c r="R181" s="2">
        <f t="shared" si="34"/>
        <v>0</v>
      </c>
      <c r="S181" s="2">
        <f t="shared" si="35"/>
        <v>0</v>
      </c>
      <c r="T181" s="2">
        <f t="shared" si="36"/>
        <v>0</v>
      </c>
      <c r="U181" s="2">
        <f t="shared" si="37"/>
        <v>1000000</v>
      </c>
    </row>
    <row r="182" spans="1:21">
      <c r="A182" s="86">
        <f t="shared" si="22"/>
        <v>1</v>
      </c>
      <c r="B182" s="84">
        <f t="shared" si="23"/>
        <v>39</v>
      </c>
      <c r="C182" s="84" t="str">
        <f t="shared" ca="1" si="38"/>
        <v/>
      </c>
      <c r="D182" s="67" t="str">
        <f t="shared" ca="1" si="39"/>
        <v/>
      </c>
      <c r="E182" s="67" t="str">
        <f t="shared" ca="1" si="40"/>
        <v/>
      </c>
      <c r="F182" s="67" t="str">
        <f t="shared" ca="1" si="26"/>
        <v/>
      </c>
      <c r="G182" s="85" t="str">
        <f t="shared" ca="1" si="27"/>
        <v/>
      </c>
      <c r="H182" s="38" t="str">
        <f t="shared" ca="1" si="28"/>
        <v>U144:U144</v>
      </c>
      <c r="I182" s="38" t="str">
        <f t="shared" ca="1" si="29"/>
        <v>R144:R144</v>
      </c>
      <c r="J182" s="38" t="str">
        <f t="shared" ca="1" si="30"/>
        <v>S144:S144</v>
      </c>
      <c r="K182" s="38" t="str">
        <f t="shared" ca="1" si="31"/>
        <v>T144:T144</v>
      </c>
      <c r="L182" s="38" t="str">
        <f t="shared" ca="1" si="32"/>
        <v>M144:U144</v>
      </c>
      <c r="M182" t="str">
        <f t="shared" ca="1" si="33"/>
        <v/>
      </c>
      <c r="N182"/>
      <c r="O182" s="2">
        <v>0</v>
      </c>
      <c r="P182" s="38">
        <v>0</v>
      </c>
      <c r="Q182" s="38">
        <v>0</v>
      </c>
      <c r="R182" s="2">
        <f t="shared" si="34"/>
        <v>0</v>
      </c>
      <c r="S182" s="2">
        <f t="shared" si="35"/>
        <v>0</v>
      </c>
      <c r="T182" s="2">
        <f t="shared" si="36"/>
        <v>0</v>
      </c>
      <c r="U182" s="2">
        <f t="shared" si="37"/>
        <v>1000000</v>
      </c>
    </row>
    <row r="183" spans="1:21">
      <c r="A183" s="86">
        <f t="shared" si="22"/>
        <v>1</v>
      </c>
      <c r="B183" s="84">
        <f t="shared" si="23"/>
        <v>40</v>
      </c>
      <c r="C183" s="84" t="str">
        <f t="shared" ca="1" si="38"/>
        <v/>
      </c>
      <c r="D183" s="67" t="str">
        <f t="shared" ca="1" si="39"/>
        <v/>
      </c>
      <c r="E183" s="67" t="str">
        <f t="shared" ca="1" si="40"/>
        <v/>
      </c>
      <c r="F183" s="67" t="str">
        <f t="shared" ca="1" si="26"/>
        <v/>
      </c>
      <c r="G183" s="85" t="str">
        <f t="shared" ca="1" si="27"/>
        <v/>
      </c>
      <c r="H183" s="38" t="str">
        <f t="shared" ca="1" si="28"/>
        <v>U144:U144</v>
      </c>
      <c r="I183" s="38" t="str">
        <f t="shared" ca="1" si="29"/>
        <v>R144:R144</v>
      </c>
      <c r="J183" s="38" t="str">
        <f t="shared" ca="1" si="30"/>
        <v>S144:S144</v>
      </c>
      <c r="K183" s="38" t="str">
        <f t="shared" ca="1" si="31"/>
        <v>T144:T144</v>
      </c>
      <c r="L183" s="38" t="str">
        <f t="shared" ca="1" si="32"/>
        <v>M144:U144</v>
      </c>
      <c r="M183" t="str">
        <f t="shared" ca="1" si="33"/>
        <v/>
      </c>
      <c r="N183"/>
      <c r="O183" s="2">
        <v>0</v>
      </c>
      <c r="P183" s="38">
        <v>0</v>
      </c>
      <c r="Q183" s="38">
        <v>0</v>
      </c>
      <c r="R183" s="2">
        <f t="shared" si="34"/>
        <v>0</v>
      </c>
      <c r="S183" s="2">
        <f t="shared" si="35"/>
        <v>0</v>
      </c>
      <c r="T183" s="2">
        <f t="shared" si="36"/>
        <v>0</v>
      </c>
      <c r="U183" s="2">
        <f t="shared" si="37"/>
        <v>1000000</v>
      </c>
    </row>
    <row r="184" spans="1:21">
      <c r="A184" s="86">
        <f t="shared" si="22"/>
        <v>1</v>
      </c>
      <c r="B184" s="84">
        <f t="shared" si="23"/>
        <v>41</v>
      </c>
      <c r="C184" s="84" t="str">
        <f t="shared" ca="1" si="38"/>
        <v/>
      </c>
      <c r="D184" s="67" t="str">
        <f t="shared" ca="1" si="39"/>
        <v/>
      </c>
      <c r="E184" s="67" t="str">
        <f t="shared" ca="1" si="40"/>
        <v/>
      </c>
      <c r="F184" s="67" t="str">
        <f t="shared" ca="1" si="26"/>
        <v/>
      </c>
      <c r="G184" s="85" t="str">
        <f t="shared" ca="1" si="27"/>
        <v/>
      </c>
      <c r="H184" s="38" t="str">
        <f t="shared" ca="1" si="28"/>
        <v>U144:U144</v>
      </c>
      <c r="I184" s="38" t="str">
        <f t="shared" ca="1" si="29"/>
        <v>R144:R144</v>
      </c>
      <c r="J184" s="38" t="str">
        <f t="shared" ca="1" si="30"/>
        <v>S144:S144</v>
      </c>
      <c r="K184" s="38" t="str">
        <f t="shared" ca="1" si="31"/>
        <v>T144:T144</v>
      </c>
      <c r="L184" s="38" t="str">
        <f t="shared" ca="1" si="32"/>
        <v>M144:U144</v>
      </c>
      <c r="M184" t="str">
        <f t="shared" ca="1" si="33"/>
        <v/>
      </c>
      <c r="N184"/>
      <c r="O184" s="2">
        <v>0</v>
      </c>
      <c r="P184" s="38">
        <v>0</v>
      </c>
      <c r="Q184" s="38">
        <v>0</v>
      </c>
      <c r="R184" s="2">
        <f t="shared" si="34"/>
        <v>0</v>
      </c>
      <c r="S184" s="2">
        <f t="shared" si="35"/>
        <v>0</v>
      </c>
      <c r="T184" s="2">
        <f t="shared" si="36"/>
        <v>0</v>
      </c>
      <c r="U184" s="2">
        <f t="shared" si="37"/>
        <v>1000000</v>
      </c>
    </row>
    <row r="185" spans="1:21">
      <c r="A185" s="86">
        <f t="shared" si="22"/>
        <v>1</v>
      </c>
      <c r="B185" s="84">
        <f t="shared" si="23"/>
        <v>42</v>
      </c>
      <c r="C185" s="84" t="str">
        <f t="shared" ca="1" si="38"/>
        <v/>
      </c>
      <c r="D185" s="67" t="str">
        <f t="shared" ca="1" si="39"/>
        <v/>
      </c>
      <c r="E185" s="67" t="str">
        <f t="shared" ca="1" si="40"/>
        <v/>
      </c>
      <c r="F185" s="67" t="str">
        <f t="shared" ca="1" si="26"/>
        <v/>
      </c>
      <c r="G185" s="85" t="str">
        <f t="shared" ca="1" si="27"/>
        <v/>
      </c>
      <c r="H185" s="38" t="str">
        <f t="shared" ca="1" si="28"/>
        <v>U144:U144</v>
      </c>
      <c r="I185" s="38" t="str">
        <f t="shared" ca="1" si="29"/>
        <v>R144:R144</v>
      </c>
      <c r="J185" s="38" t="str">
        <f t="shared" ca="1" si="30"/>
        <v>S144:S144</v>
      </c>
      <c r="K185" s="38" t="str">
        <f t="shared" ca="1" si="31"/>
        <v>T144:T144</v>
      </c>
      <c r="L185" s="38" t="str">
        <f t="shared" ca="1" si="32"/>
        <v>M144:U144</v>
      </c>
      <c r="M185" t="str">
        <f t="shared" ca="1" si="33"/>
        <v/>
      </c>
      <c r="N185"/>
      <c r="O185" s="2">
        <v>0</v>
      </c>
      <c r="P185" s="38">
        <v>0</v>
      </c>
      <c r="Q185" s="38">
        <v>0</v>
      </c>
      <c r="R185" s="2">
        <f t="shared" si="34"/>
        <v>0</v>
      </c>
      <c r="S185" s="2">
        <f t="shared" si="35"/>
        <v>0</v>
      </c>
      <c r="T185" s="2">
        <f t="shared" si="36"/>
        <v>0</v>
      </c>
      <c r="U185" s="2">
        <f t="shared" si="37"/>
        <v>1000000</v>
      </c>
    </row>
    <row r="186" spans="1:21">
      <c r="A186" s="86">
        <f t="shared" si="22"/>
        <v>1</v>
      </c>
      <c r="B186" s="84">
        <f t="shared" si="23"/>
        <v>43</v>
      </c>
      <c r="C186" s="84" t="str">
        <f t="shared" ca="1" si="38"/>
        <v/>
      </c>
      <c r="D186" s="67" t="str">
        <f t="shared" ca="1" si="39"/>
        <v/>
      </c>
      <c r="E186" s="67" t="str">
        <f t="shared" ca="1" si="40"/>
        <v/>
      </c>
      <c r="F186" s="67" t="str">
        <f t="shared" ca="1" si="26"/>
        <v/>
      </c>
      <c r="G186" s="85" t="str">
        <f t="shared" ca="1" si="27"/>
        <v/>
      </c>
      <c r="H186" s="38" t="str">
        <f t="shared" ca="1" si="28"/>
        <v>U144:U144</v>
      </c>
      <c r="I186" s="38" t="str">
        <f t="shared" ca="1" si="29"/>
        <v>R144:R144</v>
      </c>
      <c r="J186" s="38" t="str">
        <f t="shared" ca="1" si="30"/>
        <v>S144:S144</v>
      </c>
      <c r="K186" s="38" t="str">
        <f t="shared" ca="1" si="31"/>
        <v>T144:T144</v>
      </c>
      <c r="L186" s="38" t="str">
        <f t="shared" ca="1" si="32"/>
        <v>M144:U144</v>
      </c>
      <c r="M186" t="str">
        <f t="shared" ca="1" si="33"/>
        <v/>
      </c>
      <c r="N186"/>
      <c r="O186" s="2">
        <v>0</v>
      </c>
      <c r="P186" s="38">
        <v>0</v>
      </c>
      <c r="Q186" s="38">
        <v>0</v>
      </c>
      <c r="R186" s="2">
        <f t="shared" si="34"/>
        <v>0</v>
      </c>
      <c r="S186" s="2">
        <f t="shared" si="35"/>
        <v>0</v>
      </c>
      <c r="T186" s="2">
        <f t="shared" si="36"/>
        <v>0</v>
      </c>
      <c r="U186" s="2">
        <f t="shared" si="37"/>
        <v>1000000</v>
      </c>
    </row>
    <row r="187" spans="1:21">
      <c r="A187" s="86">
        <f t="shared" si="22"/>
        <v>1</v>
      </c>
      <c r="B187" s="84">
        <f t="shared" si="23"/>
        <v>44</v>
      </c>
      <c r="C187" s="84" t="str">
        <f t="shared" ca="1" si="38"/>
        <v/>
      </c>
      <c r="D187" s="67" t="str">
        <f t="shared" ca="1" si="39"/>
        <v/>
      </c>
      <c r="E187" s="67" t="str">
        <f t="shared" ca="1" si="40"/>
        <v/>
      </c>
      <c r="F187" s="67" t="str">
        <f t="shared" ca="1" si="26"/>
        <v/>
      </c>
      <c r="G187" s="85" t="str">
        <f t="shared" ca="1" si="27"/>
        <v/>
      </c>
      <c r="H187" s="38" t="str">
        <f t="shared" ca="1" si="28"/>
        <v>U144:U144</v>
      </c>
      <c r="I187" s="38" t="str">
        <f t="shared" ca="1" si="29"/>
        <v>R144:R144</v>
      </c>
      <c r="J187" s="38" t="str">
        <f t="shared" ca="1" si="30"/>
        <v>S144:S144</v>
      </c>
      <c r="K187" s="38" t="str">
        <f t="shared" ca="1" si="31"/>
        <v>T144:T144</v>
      </c>
      <c r="L187" s="38" t="str">
        <f t="shared" ca="1" si="32"/>
        <v>M144:U144</v>
      </c>
      <c r="M187" t="str">
        <f t="shared" ca="1" si="33"/>
        <v/>
      </c>
      <c r="N187"/>
      <c r="O187" s="2">
        <v>0</v>
      </c>
      <c r="P187" s="38">
        <v>0</v>
      </c>
      <c r="Q187" s="38">
        <v>0</v>
      </c>
      <c r="R187" s="2">
        <f t="shared" si="34"/>
        <v>0</v>
      </c>
      <c r="S187" s="2">
        <f t="shared" si="35"/>
        <v>0</v>
      </c>
      <c r="T187" s="2">
        <f t="shared" si="36"/>
        <v>0</v>
      </c>
      <c r="U187" s="2">
        <f t="shared" si="37"/>
        <v>1000000</v>
      </c>
    </row>
    <row r="188" spans="1:21">
      <c r="A188" s="86">
        <f t="shared" si="22"/>
        <v>1</v>
      </c>
      <c r="B188" s="84">
        <f t="shared" si="23"/>
        <v>45</v>
      </c>
      <c r="C188" s="84" t="str">
        <f t="shared" ca="1" si="38"/>
        <v/>
      </c>
      <c r="D188" s="67" t="str">
        <f t="shared" ca="1" si="39"/>
        <v/>
      </c>
      <c r="E188" s="67" t="str">
        <f t="shared" ca="1" si="40"/>
        <v/>
      </c>
      <c r="F188" s="67" t="str">
        <f t="shared" ca="1" si="26"/>
        <v/>
      </c>
      <c r="G188" s="85" t="str">
        <f t="shared" ca="1" si="27"/>
        <v/>
      </c>
      <c r="H188" s="38" t="str">
        <f t="shared" ca="1" si="28"/>
        <v>U144:U144</v>
      </c>
      <c r="I188" s="38" t="str">
        <f t="shared" ca="1" si="29"/>
        <v>R144:R144</v>
      </c>
      <c r="J188" s="38" t="str">
        <f t="shared" ca="1" si="30"/>
        <v>S144:S144</v>
      </c>
      <c r="K188" s="38" t="str">
        <f t="shared" ca="1" si="31"/>
        <v>T144:T144</v>
      </c>
      <c r="L188" s="38" t="str">
        <f t="shared" ca="1" si="32"/>
        <v>M144:U144</v>
      </c>
      <c r="M188" t="str">
        <f t="shared" ca="1" si="33"/>
        <v/>
      </c>
      <c r="N188"/>
      <c r="O188" s="2">
        <v>0</v>
      </c>
      <c r="P188" s="38">
        <v>0</v>
      </c>
      <c r="Q188" s="38">
        <v>0</v>
      </c>
      <c r="R188" s="2">
        <f t="shared" si="34"/>
        <v>0</v>
      </c>
      <c r="S188" s="2">
        <f t="shared" si="35"/>
        <v>0</v>
      </c>
      <c r="T188" s="2">
        <f t="shared" si="36"/>
        <v>0</v>
      </c>
      <c r="U188" s="2">
        <f t="shared" si="37"/>
        <v>1000000</v>
      </c>
    </row>
    <row r="189" spans="1:21">
      <c r="A189" s="86">
        <f t="shared" si="22"/>
        <v>1</v>
      </c>
      <c r="B189" s="84">
        <f t="shared" si="23"/>
        <v>46</v>
      </c>
      <c r="C189" s="84" t="str">
        <f t="shared" ca="1" si="38"/>
        <v/>
      </c>
      <c r="D189" s="67" t="str">
        <f t="shared" ca="1" si="39"/>
        <v/>
      </c>
      <c r="E189" s="67" t="str">
        <f t="shared" ca="1" si="40"/>
        <v/>
      </c>
      <c r="F189" s="67" t="str">
        <f t="shared" ca="1" si="26"/>
        <v/>
      </c>
      <c r="G189" s="85" t="str">
        <f t="shared" ca="1" si="27"/>
        <v/>
      </c>
      <c r="H189" s="38" t="str">
        <f t="shared" ca="1" si="28"/>
        <v>U144:U144</v>
      </c>
      <c r="I189" s="38" t="str">
        <f t="shared" ca="1" si="29"/>
        <v>R144:R144</v>
      </c>
      <c r="J189" s="38" t="str">
        <f t="shared" ca="1" si="30"/>
        <v>S144:S144</v>
      </c>
      <c r="K189" s="38" t="str">
        <f t="shared" ca="1" si="31"/>
        <v>T144:T144</v>
      </c>
      <c r="L189" s="38" t="str">
        <f t="shared" ca="1" si="32"/>
        <v>M144:U144</v>
      </c>
      <c r="M189" t="str">
        <f t="shared" ca="1" si="33"/>
        <v/>
      </c>
      <c r="N189"/>
      <c r="O189" s="2">
        <v>0</v>
      </c>
      <c r="P189" s="38">
        <v>0</v>
      </c>
      <c r="Q189" s="38">
        <v>0</v>
      </c>
      <c r="R189" s="2">
        <f t="shared" si="34"/>
        <v>0</v>
      </c>
      <c r="S189" s="2">
        <f t="shared" si="35"/>
        <v>0</v>
      </c>
      <c r="T189" s="2">
        <f t="shared" si="36"/>
        <v>0</v>
      </c>
      <c r="U189" s="2">
        <f t="shared" si="37"/>
        <v>1000000</v>
      </c>
    </row>
    <row r="190" spans="1:21">
      <c r="A190" s="86">
        <f t="shared" si="22"/>
        <v>1</v>
      </c>
      <c r="B190" s="84">
        <f t="shared" si="23"/>
        <v>47</v>
      </c>
      <c r="C190" s="84" t="str">
        <f t="shared" ca="1" si="38"/>
        <v/>
      </c>
      <c r="D190" s="67" t="str">
        <f t="shared" ca="1" si="39"/>
        <v/>
      </c>
      <c r="E190" s="67" t="str">
        <f t="shared" ca="1" si="40"/>
        <v/>
      </c>
      <c r="F190" s="67" t="str">
        <f t="shared" ca="1" si="26"/>
        <v/>
      </c>
      <c r="G190" s="85" t="str">
        <f t="shared" ca="1" si="27"/>
        <v/>
      </c>
      <c r="H190" s="38" t="str">
        <f t="shared" ca="1" si="28"/>
        <v>U144:U144</v>
      </c>
      <c r="I190" s="38" t="str">
        <f t="shared" ca="1" si="29"/>
        <v>R144:R144</v>
      </c>
      <c r="J190" s="38" t="str">
        <f t="shared" ca="1" si="30"/>
        <v>S144:S144</v>
      </c>
      <c r="K190" s="38" t="str">
        <f t="shared" ca="1" si="31"/>
        <v>T144:T144</v>
      </c>
      <c r="L190" s="38" t="str">
        <f t="shared" ca="1" si="32"/>
        <v>M144:U144</v>
      </c>
      <c r="M190" t="str">
        <f t="shared" ca="1" si="33"/>
        <v/>
      </c>
      <c r="N190"/>
      <c r="O190" s="2">
        <v>0</v>
      </c>
      <c r="P190" s="38">
        <v>0</v>
      </c>
      <c r="Q190" s="38">
        <v>0</v>
      </c>
      <c r="R190" s="2">
        <f t="shared" si="34"/>
        <v>0</v>
      </c>
      <c r="S190" s="2">
        <f t="shared" si="35"/>
        <v>0</v>
      </c>
      <c r="T190" s="2">
        <f t="shared" si="36"/>
        <v>0</v>
      </c>
      <c r="U190" s="2">
        <f t="shared" si="37"/>
        <v>1000000</v>
      </c>
    </row>
    <row r="191" spans="1:21">
      <c r="A191" s="86">
        <f t="shared" si="22"/>
        <v>1</v>
      </c>
      <c r="B191" s="84">
        <f t="shared" si="23"/>
        <v>48</v>
      </c>
      <c r="C191" s="84" t="str">
        <f t="shared" ca="1" si="38"/>
        <v/>
      </c>
      <c r="D191" s="67" t="str">
        <f t="shared" ca="1" si="39"/>
        <v/>
      </c>
      <c r="E191" s="67" t="str">
        <f t="shared" ca="1" si="40"/>
        <v/>
      </c>
      <c r="F191" s="67" t="str">
        <f t="shared" ca="1" si="26"/>
        <v/>
      </c>
      <c r="G191" s="85" t="str">
        <f t="shared" ca="1" si="27"/>
        <v/>
      </c>
      <c r="H191" s="38" t="str">
        <f t="shared" ca="1" si="28"/>
        <v>U144:U144</v>
      </c>
      <c r="I191" s="38" t="str">
        <f t="shared" ca="1" si="29"/>
        <v>R144:R144</v>
      </c>
      <c r="J191" s="38" t="str">
        <f t="shared" ca="1" si="30"/>
        <v>S144:S144</v>
      </c>
      <c r="K191" s="38" t="str">
        <f t="shared" ca="1" si="31"/>
        <v>T144:T144</v>
      </c>
      <c r="L191" s="38" t="str">
        <f t="shared" ca="1" si="32"/>
        <v>M144:U144</v>
      </c>
      <c r="M191" t="str">
        <f t="shared" ca="1" si="33"/>
        <v/>
      </c>
      <c r="N191"/>
      <c r="O191" s="2">
        <v>0</v>
      </c>
      <c r="P191" s="38">
        <v>0</v>
      </c>
      <c r="Q191" s="38">
        <v>0</v>
      </c>
      <c r="R191" s="2">
        <f t="shared" si="34"/>
        <v>0</v>
      </c>
      <c r="S191" s="2">
        <f t="shared" si="35"/>
        <v>0</v>
      </c>
      <c r="T191" s="2">
        <f t="shared" si="36"/>
        <v>0</v>
      </c>
      <c r="U191" s="2">
        <f t="shared" si="37"/>
        <v>1000000</v>
      </c>
    </row>
    <row r="192" spans="1:21">
      <c r="A192" s="86">
        <f t="shared" si="22"/>
        <v>1</v>
      </c>
      <c r="B192" s="84">
        <f t="shared" si="23"/>
        <v>49</v>
      </c>
      <c r="C192" s="84" t="str">
        <f t="shared" ca="1" si="38"/>
        <v/>
      </c>
      <c r="D192" s="67" t="str">
        <f t="shared" ca="1" si="39"/>
        <v/>
      </c>
      <c r="E192" s="67" t="str">
        <f t="shared" ca="1" si="40"/>
        <v/>
      </c>
      <c r="F192" s="67" t="str">
        <f t="shared" ca="1" si="26"/>
        <v/>
      </c>
      <c r="G192" s="85" t="str">
        <f t="shared" ca="1" si="27"/>
        <v/>
      </c>
      <c r="H192" s="38" t="str">
        <f t="shared" ca="1" si="28"/>
        <v>U144:U144</v>
      </c>
      <c r="I192" s="38" t="str">
        <f t="shared" ca="1" si="29"/>
        <v>R144:R144</v>
      </c>
      <c r="J192" s="38" t="str">
        <f t="shared" ca="1" si="30"/>
        <v>S144:S144</v>
      </c>
      <c r="K192" s="38" t="str">
        <f t="shared" ca="1" si="31"/>
        <v>T144:T144</v>
      </c>
      <c r="L192" s="38" t="str">
        <f t="shared" ca="1" si="32"/>
        <v>M144:U144</v>
      </c>
      <c r="M192" t="str">
        <f t="shared" ca="1" si="33"/>
        <v/>
      </c>
      <c r="N192"/>
      <c r="O192" s="2">
        <v>0</v>
      </c>
      <c r="P192" s="38">
        <v>0</v>
      </c>
      <c r="Q192" s="38">
        <v>0</v>
      </c>
      <c r="R192" s="2">
        <f t="shared" si="34"/>
        <v>0</v>
      </c>
      <c r="S192" s="2">
        <f t="shared" si="35"/>
        <v>0</v>
      </c>
      <c r="T192" s="2">
        <f t="shared" si="36"/>
        <v>0</v>
      </c>
      <c r="U192" s="2">
        <f t="shared" si="37"/>
        <v>1000000</v>
      </c>
    </row>
    <row r="193" spans="1:21">
      <c r="A193" s="86">
        <f t="shared" si="22"/>
        <v>1</v>
      </c>
      <c r="B193" s="84">
        <f t="shared" si="23"/>
        <v>50</v>
      </c>
      <c r="C193" s="84" t="str">
        <f t="shared" ca="1" si="38"/>
        <v/>
      </c>
      <c r="D193" s="67" t="str">
        <f t="shared" ca="1" si="39"/>
        <v/>
      </c>
      <c r="E193" s="67" t="str">
        <f t="shared" ca="1" si="40"/>
        <v/>
      </c>
      <c r="F193" s="67" t="str">
        <f t="shared" ca="1" si="26"/>
        <v/>
      </c>
      <c r="G193" s="85" t="str">
        <f t="shared" ca="1" si="27"/>
        <v/>
      </c>
      <c r="H193" s="38" t="str">
        <f t="shared" ca="1" si="28"/>
        <v>U144:U144</v>
      </c>
      <c r="I193" s="38" t="str">
        <f t="shared" ca="1" si="29"/>
        <v>R144:R144</v>
      </c>
      <c r="J193" s="38" t="str">
        <f t="shared" ca="1" si="30"/>
        <v>S144:S144</v>
      </c>
      <c r="K193" s="38" t="str">
        <f t="shared" ca="1" si="31"/>
        <v>T144:T144</v>
      </c>
      <c r="L193" s="38" t="str">
        <f t="shared" ca="1" si="32"/>
        <v>M144:U144</v>
      </c>
      <c r="M193" t="str">
        <f t="shared" ca="1" si="33"/>
        <v/>
      </c>
      <c r="N193"/>
      <c r="O193" s="2">
        <v>0</v>
      </c>
      <c r="P193" s="38">
        <v>0</v>
      </c>
      <c r="Q193" s="38">
        <v>0</v>
      </c>
      <c r="R193" s="2">
        <f t="shared" si="34"/>
        <v>0</v>
      </c>
      <c r="S193" s="2">
        <f t="shared" si="35"/>
        <v>0</v>
      </c>
      <c r="T193" s="2">
        <f t="shared" si="36"/>
        <v>0</v>
      </c>
      <c r="U193" s="2">
        <f t="shared" si="37"/>
        <v>1000000</v>
      </c>
    </row>
  </sheetData>
  <dataConsolidate/>
  <mergeCells count="3">
    <mergeCell ref="D8:G8"/>
    <mergeCell ref="D9:G9"/>
    <mergeCell ref="D10:G10"/>
  </mergeCells>
  <phoneticPr fontId="0" type="noConversion"/>
  <pageMargins left="0.78740157480314965" right="0" top="1.1811023622047245" bottom="0.98425196850393704" header="0.51181102362204722" footer="0.51181102362204722"/>
  <pageSetup paperSize="9" orientation="portrait" horizontalDpi="300" verticalDpi="300" r:id="rId1"/>
  <headerFooter alignWithMargins="0">
    <oddHeader>&amp;L&amp;"Copperplate Gothic Bold,Regular"&amp;24Name of Meeting&amp;R&amp;20Date of Meeting</oddHeader>
    <oddFooter>&amp;L&amp;"Arial,Italic"&amp;8For a FREE copy of this Software contact 01749 675100&amp;R&amp;"Arial,Italic"&amp;8TrackExpress v1.0 by Ian Humphreys (Mendip AC)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Athletes</vt:lpstr>
      <vt:lpstr>Track</vt:lpstr>
      <vt:lpstr>Field (Distance)</vt:lpstr>
      <vt:lpstr>Field (Height)</vt:lpstr>
      <vt:lpstr>Athletes</vt:lpstr>
      <vt:lpstr>Athletes!Print_Area</vt:lpstr>
      <vt:lpstr>'Field (Distance)'!Print_Area</vt:lpstr>
      <vt:lpstr>'Field (Height)'!Print_Area</vt:lpstr>
      <vt:lpstr>Athletes!Print_Titles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Morgan</dc:creator>
  <cp:lastModifiedBy>Simon</cp:lastModifiedBy>
  <cp:lastPrinted>2012-07-26T20:54:01Z</cp:lastPrinted>
  <dcterms:created xsi:type="dcterms:W3CDTF">2003-05-16T19:35:04Z</dcterms:created>
  <dcterms:modified xsi:type="dcterms:W3CDTF">2014-02-01T09:39:49Z</dcterms:modified>
</cp:coreProperties>
</file>